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16" sheetId="1" r:id="rId1"/>
  </sheets>
  <definedNames>
    <definedName name="_xlnm._FilterDatabase" localSheetId="0" hidden="1">'Cuadro 16'!$A$4:$F$4</definedName>
    <definedName name="_xlnm.Print_Area" localSheetId="0">'Cuadro 16'!$A$1:$F$210</definedName>
    <definedName name="_xlnm.Print_Titles" localSheetId="0">'Cuadro 16'!$1:$3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7" i="1" l="1"/>
  <c r="C146" i="1"/>
  <c r="C177" i="1" l="1"/>
  <c r="B177" i="1"/>
  <c r="D146" i="1"/>
  <c r="B146" i="1"/>
  <c r="E177" i="1"/>
  <c r="F177" i="1"/>
  <c r="E146" i="1"/>
  <c r="F146" i="1"/>
  <c r="C128" i="1" l="1"/>
  <c r="C115" i="1"/>
  <c r="B96" i="1"/>
  <c r="D128" i="1"/>
  <c r="D115" i="1"/>
  <c r="B128" i="1"/>
  <c r="B115" i="1"/>
  <c r="E115" i="1"/>
  <c r="F115" i="1"/>
  <c r="E128" i="1"/>
  <c r="F128" i="1"/>
  <c r="D96" i="1"/>
  <c r="E96" i="1"/>
  <c r="F96" i="1"/>
  <c r="C96" i="1"/>
  <c r="D93" i="1"/>
  <c r="E93" i="1"/>
  <c r="F93" i="1"/>
  <c r="C93" i="1"/>
  <c r="B93" i="1"/>
  <c r="E88" i="1" l="1"/>
  <c r="C88" i="1"/>
  <c r="B88" i="1"/>
  <c r="D88" i="1"/>
  <c r="D37" i="1"/>
  <c r="C37" i="1"/>
  <c r="F88" i="1"/>
  <c r="E37" i="1"/>
  <c r="F37" i="1"/>
  <c r="B37" i="1"/>
  <c r="D5" i="1"/>
  <c r="E5" i="1"/>
  <c r="C5" i="1"/>
  <c r="B5" i="1"/>
  <c r="D14" i="1" l="1"/>
  <c r="D4" i="1" s="1"/>
  <c r="B14" i="1"/>
  <c r="C14" i="1"/>
  <c r="C4" i="1" s="1"/>
  <c r="F5" i="1"/>
  <c r="E14" i="1"/>
  <c r="E4" i="1" s="1"/>
  <c r="F14" i="1"/>
  <c r="B4" i="1"/>
  <c r="F4" i="1" l="1"/>
</calcChain>
</file>

<file path=xl/sharedStrings.xml><?xml version="1.0" encoding="utf-8"?>
<sst xmlns="http://schemas.openxmlformats.org/spreadsheetml/2006/main" count="215" uniqueCount="213">
  <si>
    <t>Explotaciones</t>
  </si>
  <si>
    <t>Sembrada</t>
  </si>
  <si>
    <t>Perdida</t>
  </si>
  <si>
    <t>Mecanizada</t>
  </si>
  <si>
    <t>Bocas del Toro</t>
  </si>
  <si>
    <t>Coclé</t>
  </si>
  <si>
    <t>Chiriquí</t>
  </si>
  <si>
    <t>Darién</t>
  </si>
  <si>
    <t>Herrera</t>
  </si>
  <si>
    <t>Los Santos</t>
  </si>
  <si>
    <t>Panamá</t>
  </si>
  <si>
    <t>Veraguas</t>
  </si>
  <si>
    <t>Comarca Ngäbe Buglé</t>
  </si>
  <si>
    <t>Provincia, comarca indígena, distrito y corregimiento</t>
  </si>
  <si>
    <t xml:space="preserve"> -   Cantidad nula o cero.</t>
  </si>
  <si>
    <t xml:space="preserve">   Changuinola</t>
  </si>
  <si>
    <t xml:space="preserve">     El Empalme</t>
  </si>
  <si>
    <t xml:space="preserve">     Cochigró</t>
  </si>
  <si>
    <t xml:space="preserve">     Finca 30</t>
  </si>
  <si>
    <t xml:space="preserve">     Finca 60</t>
  </si>
  <si>
    <t xml:space="preserve">     Finca 4</t>
  </si>
  <si>
    <t xml:space="preserve">   Almirante</t>
  </si>
  <si>
    <t xml:space="preserve">     Valle del Risco</t>
  </si>
  <si>
    <t xml:space="preserve">   Aguadulce</t>
  </si>
  <si>
    <t xml:space="preserve">     El Cristo</t>
  </si>
  <si>
    <t xml:space="preserve">   Antón</t>
  </si>
  <si>
    <t xml:space="preserve">     Cabuya</t>
  </si>
  <si>
    <t xml:space="preserve">     El Valle</t>
  </si>
  <si>
    <t xml:space="preserve">     San Juan de Dios</t>
  </si>
  <si>
    <t xml:space="preserve">     Santa Rita</t>
  </si>
  <si>
    <t xml:space="preserve">   La Pintada</t>
  </si>
  <si>
    <t xml:space="preserve">     El Harino</t>
  </si>
  <si>
    <t xml:space="preserve">     Llano Grande</t>
  </si>
  <si>
    <t xml:space="preserve">     Piedras Gordas</t>
  </si>
  <si>
    <t xml:space="preserve">   Natá</t>
  </si>
  <si>
    <t xml:space="preserve">     Las Huacas</t>
  </si>
  <si>
    <t xml:space="preserve">   Olá</t>
  </si>
  <si>
    <t xml:space="preserve">     La Pava</t>
  </si>
  <si>
    <t xml:space="preserve">   Penonomé</t>
  </si>
  <si>
    <t xml:space="preserve">     Chiguirí Arriba</t>
  </si>
  <si>
    <t xml:space="preserve">     El Coco</t>
  </si>
  <si>
    <t xml:space="preserve">     Pajonal</t>
  </si>
  <si>
    <t xml:space="preserve">     Toabré</t>
  </si>
  <si>
    <t xml:space="preserve">     General Victoriano Lorenzo</t>
  </si>
  <si>
    <t xml:space="preserve">     Las Minas</t>
  </si>
  <si>
    <t xml:space="preserve">   Alanje</t>
  </si>
  <si>
    <t xml:space="preserve">     Divalá</t>
  </si>
  <si>
    <t xml:space="preserve">   Barú</t>
  </si>
  <si>
    <t xml:space="preserve">     Limones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</si>
  <si>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</si>
  <si>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</si>
  <si>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</si>
  <si>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</si>
  <si>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</si>
  <si>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</si>
  <si>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Guayabal</t>
  </si>
  <si>
    <t xml:space="preserve">   Boquete</t>
  </si>
  <si>
    <t xml:space="preserve">     Bajo Boquete</t>
  </si>
  <si>
    <t xml:space="preserve">     Caldera</t>
  </si>
  <si>
    <t xml:space="preserve">     Palmira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</si>
  <si>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</si>
  <si>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</si>
  <si>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</si>
  <si>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</si>
  <si>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La Estrella</t>
  </si>
  <si>
    <t xml:space="preserve">     Solano</t>
  </si>
  <si>
    <t xml:space="preserve">   David</t>
  </si>
  <si>
    <t xml:space="preserve">     Cochea</t>
  </si>
  <si>
    <t xml:space="preserve">     Guacá</t>
  </si>
  <si>
    <t xml:space="preserve">     San Pablo Viejo</t>
  </si>
  <si>
    <t xml:space="preserve">     David Este</t>
  </si>
  <si>
    <t xml:space="preserve">   Dolega</t>
  </si>
  <si>
    <t xml:space="preserve">     Potrerillos</t>
  </si>
  <si>
    <t xml:space="preserve">     Potrerillos  Abajo</t>
  </si>
  <si>
    <t xml:space="preserve">     Rovira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</si>
  <si>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</si>
  <si>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</si>
  <si>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</si>
  <si>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</si>
  <si>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</si>
  <si>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</si>
  <si>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</si>
  <si>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</si>
  <si>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Clara</t>
  </si>
  <si>
    <t xml:space="preserve">   San Lorenzo</t>
  </si>
  <si>
    <t xml:space="preserve">     Boca del Monte</t>
  </si>
  <si>
    <t xml:space="preserve">   Tierras Altas</t>
  </si>
  <si>
    <t xml:space="preserve">     Volcán</t>
  </si>
  <si>
    <t xml:space="preserve">     Cerro Punta</t>
  </si>
  <si>
    <t xml:space="preserve">     Nueva California</t>
  </si>
  <si>
    <t xml:space="preserve">     Paso Ancho</t>
  </si>
  <si>
    <t xml:space="preserve">   Pinogana</t>
  </si>
  <si>
    <t xml:space="preserve">     Metetí</t>
  </si>
  <si>
    <t xml:space="preserve">   Santa Fe</t>
  </si>
  <si>
    <t xml:space="preserve">     Zapallal</t>
  </si>
  <si>
    <t xml:space="preserve">   Las Minas</t>
  </si>
  <si>
    <t xml:space="preserve">     El Toro</t>
  </si>
  <si>
    <t xml:space="preserve">   Las Tablas</t>
  </si>
  <si>
    <t xml:space="preserve">     Bayano</t>
  </si>
  <si>
    <t xml:space="preserve">     El Manantial</t>
  </si>
  <si>
    <t xml:space="preserve">     Las Tablas Abajo</t>
  </si>
  <si>
    <t xml:space="preserve">   Los Santos</t>
  </si>
  <si>
    <t xml:space="preserve">     Tres Quebradas</t>
  </si>
  <si>
    <t xml:space="preserve">   Macaracas</t>
  </si>
  <si>
    <t xml:space="preserve">     Bahía Honda</t>
  </si>
  <si>
    <t xml:space="preserve">     Corozal</t>
  </si>
  <si>
    <t xml:space="preserve">   Pedasí</t>
  </si>
  <si>
    <t xml:space="preserve">     Mariabé</t>
  </si>
  <si>
    <t xml:space="preserve">   Pocrí</t>
  </si>
  <si>
    <t xml:space="preserve">   Tonosí</t>
  </si>
  <si>
    <t xml:space="preserve">     Cañas</t>
  </si>
  <si>
    <t xml:space="preserve">     Guánico</t>
  </si>
  <si>
    <t xml:space="preserve">   Chepo</t>
  </si>
  <si>
    <t xml:space="preserve">     Tortí</t>
  </si>
  <si>
    <t xml:space="preserve">   Panamá</t>
  </si>
  <si>
    <t xml:space="preserve">     Chilibre</t>
  </si>
  <si>
    <t xml:space="preserve">     Pacora</t>
  </si>
  <si>
    <t xml:space="preserve">     Ernesto Córdoba Campos</t>
  </si>
  <si>
    <t xml:space="preserve">     Caimitillo</t>
  </si>
  <si>
    <t xml:space="preserve">   San Miguelito</t>
  </si>
  <si>
    <t xml:space="preserve">     Amelia Denis de Icaza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</si>
  <si>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</si>
  <si>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</si>
  <si>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</si>
  <si>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</si>
  <si>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Veracruz</t>
  </si>
  <si>
    <t xml:space="preserve">   Capira</t>
  </si>
  <si>
    <t xml:space="preserve">     Cirí Grande</t>
  </si>
  <si>
    <t xml:space="preserve">   Chame</t>
  </si>
  <si>
    <t xml:space="preserve">     Las Lajas</t>
  </si>
  <si>
    <t xml:space="preserve">     Sorá</t>
  </si>
  <si>
    <t xml:space="preserve">   La Chorrera</t>
  </si>
  <si>
    <t xml:space="preserve">     Barrio Colón</t>
  </si>
  <si>
    <t xml:space="preserve">     El Arado</t>
  </si>
  <si>
    <t xml:space="preserve">     Feuillet</t>
  </si>
  <si>
    <t xml:space="preserve">     Guadalupe</t>
  </si>
  <si>
    <t xml:space="preserve">   San Carlos</t>
  </si>
  <si>
    <t xml:space="preserve">     La Ermita</t>
  </si>
  <si>
    <t xml:space="preserve">     La Laguna</t>
  </si>
  <si>
    <t xml:space="preserve">     Los Llanitos</t>
  </si>
  <si>
    <t xml:space="preserve">   Atalaya</t>
  </si>
  <si>
    <t xml:space="preserve">   Calobre</t>
  </si>
  <si>
    <t xml:space="preserve">     Chitra</t>
  </si>
  <si>
    <t xml:space="preserve">     La Yeguada</t>
  </si>
  <si>
    <t xml:space="preserve">   Cañazas</t>
  </si>
  <si>
    <t xml:space="preserve">     Cerro Plata</t>
  </si>
  <si>
    <t xml:space="preserve">     El Picador</t>
  </si>
  <si>
    <t xml:space="preserve">     San José</t>
  </si>
  <si>
    <t xml:space="preserve">     San Marcelo</t>
  </si>
  <si>
    <t xml:space="preserve">     El Aromillo</t>
  </si>
  <si>
    <t xml:space="preserve">   La Mesa</t>
  </si>
  <si>
    <t xml:space="preserve">   Las Palmas</t>
  </si>
  <si>
    <t xml:space="preserve">     Cerro de Casa</t>
  </si>
  <si>
    <t xml:space="preserve">     Lolá</t>
  </si>
  <si>
    <t xml:space="preserve">     Viguí</t>
  </si>
  <si>
    <t xml:space="preserve">     El Alto</t>
  </si>
  <si>
    <t xml:space="preserve">     El Cuay</t>
  </si>
  <si>
    <t xml:space="preserve">     Río Luis</t>
  </si>
  <si>
    <t xml:space="preserve">     Rubén Cantú</t>
  </si>
  <si>
    <t xml:space="preserve">   Santiago</t>
  </si>
  <si>
    <t xml:space="preserve">   Soná</t>
  </si>
  <si>
    <t xml:space="preserve">     La Trinchera</t>
  </si>
  <si>
    <t xml:space="preserve">   Besiko</t>
  </si>
  <si>
    <t xml:space="preserve">     Camarón Arriba</t>
  </si>
  <si>
    <t xml:space="preserve">     Cerro Banco</t>
  </si>
  <si>
    <t xml:space="preserve">     Niba</t>
  </si>
  <si>
    <t xml:space="preserve">   Mironó</t>
  </si>
  <si>
    <t xml:space="preserve">     Cascabel</t>
  </si>
  <si>
    <t xml:space="preserve">     Salto Dupí</t>
  </si>
  <si>
    <t xml:space="preserve">   Müna</t>
  </si>
  <si>
    <t xml:space="preserve">     Cerro Puerco</t>
  </si>
  <si>
    <t xml:space="preserve">     Krüa</t>
  </si>
  <si>
    <t xml:space="preserve">     Peña Blanca</t>
  </si>
  <si>
    <t xml:space="preserve">     Diko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</si>
  <si>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</si>
  <si>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</si>
  <si>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</si>
  <si>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</si>
  <si>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Ñürüm</t>
  </si>
  <si>
    <t xml:space="preserve">     Agua Salud</t>
  </si>
  <si>
    <t xml:space="preserve">     El Paredón</t>
  </si>
  <si>
    <t xml:space="preserve">     Guayabito</t>
  </si>
  <si>
    <t xml:space="preserve">     El Peñón</t>
  </si>
  <si>
    <t xml:space="preserve">   Kankintú</t>
  </si>
  <si>
    <t xml:space="preserve">     Tolote</t>
  </si>
  <si>
    <t xml:space="preserve">   Jirondai</t>
  </si>
  <si>
    <t xml:space="preserve">     Bürí</t>
  </si>
  <si>
    <t>0.0</t>
  </si>
  <si>
    <t>0.00</t>
  </si>
  <si>
    <t xml:space="preserve">     Gatú o Gatucito</t>
  </si>
  <si>
    <t>Superficie (en hectáreas)</t>
  </si>
  <si>
    <t>TOTAL</t>
  </si>
  <si>
    <t xml:space="preserve">Panamá Oeste </t>
  </si>
  <si>
    <t xml:space="preserve">     Chepo (cabecera)</t>
  </si>
  <si>
    <t xml:space="preserve">             Cuando la cantidad es menor a la mitad de unidad o fracción decimal adoptada, para la expresión del dato.</t>
  </si>
  <si>
    <t xml:space="preserve">     Boquerón (cabecera)</t>
  </si>
  <si>
    <t xml:space="preserve">     La Concepción (cabecera)</t>
  </si>
  <si>
    <t xml:space="preserve">     Gualaca (cabecera)</t>
  </si>
  <si>
    <t xml:space="preserve">     Río Sereno (cabecera)</t>
  </si>
  <si>
    <t xml:space="preserve">     La Villa de Los Santos (cabecera)</t>
  </si>
  <si>
    <t xml:space="preserve">     Pedasí (cabecera)</t>
  </si>
  <si>
    <t xml:space="preserve">     Pocrí (cabecera)</t>
  </si>
  <si>
    <t xml:space="preserve">     Atalaya (cabecera)</t>
  </si>
  <si>
    <t xml:space="preserve">     La Mesa (cabecera)</t>
  </si>
  <si>
    <t xml:space="preserve">     Las Palmas (cabecera)</t>
  </si>
  <si>
    <t xml:space="preserve">     Santa Fe (cabecera)</t>
  </si>
  <si>
    <t xml:space="preserve">     Santiago (cabecera)</t>
  </si>
  <si>
    <t xml:space="preserve">     Soloy (cabecera)</t>
  </si>
  <si>
    <t xml:space="preserve">     Chichica (cabecera)</t>
  </si>
  <si>
    <t xml:space="preserve">     Cerro Iglesias (cabecera)</t>
  </si>
  <si>
    <t>Cuadro 16. REPOLLO,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</si>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</sst>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2" borderId="0" xfId="3" applyFont="1" applyFill="1"/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3" applyFont="1" applyFill="1" applyAlignment="1">
      <alignment horizontal="left" indent="1"/>
    </xf>
    <xf numFmtId="0" fontId="3" fillId="2" borderId="0" xfId="3" applyFont="1" applyFill="1" applyAlignment="1"/>
    <xf numFmtId="49" fontId="3" fillId="2" borderId="0" xfId="0" applyNumberFormat="1" applyFont="1" applyFill="1"/>
    <xf numFmtId="0" fontId="0" fillId="2" borderId="0" xfId="0" applyFill="1"/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top"/>
    </xf>
    <xf numFmtId="0" fontId="3" fillId="2" borderId="0" xfId="3" applyFont="1" applyFill="1" applyBorder="1"/>
    <xf numFmtId="0" fontId="2" fillId="2" borderId="0" xfId="15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0" fontId="4" fillId="2" borderId="0" xfId="19" applyFont="1" applyFill="1" applyBorder="1" applyAlignment="1">
      <alignment horizontal="left" vertical="center" wrapText="1"/>
    </xf>
    <xf numFmtId="0" fontId="4" fillId="2" borderId="0" xfId="19" applyFont="1" applyFill="1" applyBorder="1" applyAlignment="1">
      <alignment horizontal="left" vertical="center"/>
    </xf>
    <xf numFmtId="0" fontId="4" fillId="2" borderId="8" xfId="19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43" fontId="2" fillId="2" borderId="1" xfId="1" applyNumberFormat="1" applyFont="1" applyFill="1" applyBorder="1" applyAlignment="1">
      <alignment horizontal="right" vertical="center" wrapText="1"/>
    </xf>
    <xf numFmtId="165" fontId="2" fillId="2" borderId="7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43" fontId="4" fillId="2" borderId="1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right" vertical="center" wrapText="1"/>
    </xf>
    <xf numFmtId="164" fontId="4" fillId="2" borderId="12" xfId="1" applyNumberFormat="1" applyFont="1" applyFill="1" applyBorder="1" applyAlignment="1">
      <alignment horizontal="right" vertical="center" wrapText="1"/>
    </xf>
    <xf numFmtId="43" fontId="4" fillId="2" borderId="12" xfId="1" applyNumberFormat="1" applyFont="1" applyFill="1" applyBorder="1" applyAlignment="1">
      <alignment horizontal="right" vertical="center" wrapText="1"/>
    </xf>
    <xf numFmtId="165" fontId="4" fillId="2" borderId="13" xfId="1" applyNumberFormat="1" applyFont="1" applyFill="1" applyBorder="1" applyAlignment="1">
      <alignment horizontal="right" vertical="center" wrapText="1"/>
    </xf>
    <xf numFmtId="0" fontId="3" fillId="2" borderId="0" xfId="3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14" xfId="3" applyFont="1" applyBorder="1" applyAlignment="1">
      <alignment horizontal="left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6" fillId="3" borderId="2" xfId="32" applyFont="1" applyFill="1" applyBorder="1" applyAlignment="1">
      <alignment horizontal="center" vertical="center" wrapText="1"/>
    </xf>
    <xf numFmtId="0" fontId="6" fillId="3" borderId="0" xfId="32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/>
    </xf>
    <xf numFmtId="165" fontId="6" fillId="3" borderId="10" xfId="1" applyNumberFormat="1" applyFont="1" applyFill="1" applyBorder="1" applyAlignment="1">
      <alignment horizontal="center" vertical="center"/>
    </xf>
    <xf numFmtId="165" fontId="6" fillId="3" borderId="11" xfId="1" applyNumberFormat="1" applyFont="1" applyFill="1" applyBorder="1" applyAlignment="1">
      <alignment horizontal="center" vertical="center"/>
    </xf>
    <xf numFmtId="0" fontId="6" fillId="3" borderId="4" xfId="33" applyFont="1" applyFill="1" applyBorder="1" applyAlignment="1">
      <alignment horizontal="center" vertical="center" wrapText="1"/>
    </xf>
  </cellXfs>
  <cellStyles count="35">
    <cellStyle name="Millares" xfId="1" builtinId="3"/>
    <cellStyle name="Normal" xfId="0" builtinId="0"/>
    <cellStyle name="Normal 2" xfId="3"/>
    <cellStyle name="style1749130342627" xfId="32"/>
    <cellStyle name="style1749130343768" xfId="33"/>
    <cellStyle name="style1749130345081" xfId="34"/>
    <cellStyle name="style1749131887827" xfId="2"/>
    <cellStyle name="style1749131888140" xfId="4"/>
    <cellStyle name="style1749131888249" xfId="5"/>
    <cellStyle name="style1749131888452" xfId="9"/>
    <cellStyle name="style1749131888515" xfId="10"/>
    <cellStyle name="style1749131888921" xfId="6"/>
    <cellStyle name="style1749131889015" xfId="7"/>
    <cellStyle name="style1749131889140" xfId="8"/>
    <cellStyle name="style1749131889343" xfId="11"/>
    <cellStyle name="style1749131889421" xfId="12"/>
    <cellStyle name="style1749131889609" xfId="13"/>
    <cellStyle name="style1749131890234" xfId="14"/>
    <cellStyle name="style1749131890452" xfId="19"/>
    <cellStyle name="style1749131890703" xfId="15"/>
    <cellStyle name="style1749131890828" xfId="20"/>
    <cellStyle name="style1749131891124" xfId="26"/>
    <cellStyle name="style1749131891218" xfId="27"/>
    <cellStyle name="style1749131891281" xfId="16"/>
    <cellStyle name="style1749131891437" xfId="17"/>
    <cellStyle name="style1749131891531" xfId="18"/>
    <cellStyle name="style1749131891624" xfId="21"/>
    <cellStyle name="style1749131891718" xfId="22"/>
    <cellStyle name="style1749131891796" xfId="23"/>
    <cellStyle name="style1749131891874" xfId="25"/>
    <cellStyle name="style1749131891968" xfId="24"/>
    <cellStyle name="style1749131892437" xfId="28"/>
    <cellStyle name="style1749131892531" xfId="29"/>
    <cellStyle name="style1749131892625" xfId="30"/>
    <cellStyle name="style1749131892703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207</xdr:row>
      <xdr:rowOff>85726</xdr:rowOff>
    </xdr:from>
    <xdr:to>
      <xdr:col>0</xdr:col>
      <xdr:colOff>400050</xdr:colOff>
      <xdr:row>209</xdr:row>
      <xdr:rowOff>161925</xdr:rowOff>
    </xdr:to>
    <xdr:sp macro="" textlink="">
      <xdr:nvSpPr>
        <xdr:cNvPr id="2" name="Cerrar llave 1"/>
        <xdr:cNvSpPr/>
      </xdr:nvSpPr>
      <xdr:spPr>
        <a:xfrm>
          <a:off x="266701" y="41319451"/>
          <a:ext cx="133349" cy="48577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zoomScale="85" zoomScaleNormal="85" zoomScaleSheetLayoutView="100" workbookViewId="0">
      <selection sqref="A1:F1"/>
    </sheetView>
  </sheetViews>
  <sheetFormatPr baseColWidth="10" defaultColWidth="9.140625" defaultRowHeight="26.25" customHeight="1" x14ac:dyDescent="0.2"/>
  <cols>
    <col min="1" max="1" width="37.140625" style="1" customWidth="1"/>
    <col min="2" max="6" width="15" style="1" customWidth="1"/>
    <col min="7" max="16384" width="9.140625" style="1"/>
  </cols>
  <sheetData>
    <row r="1" spans="1:6" ht="60" customHeight="1" x14ac:dyDescent="0.2">
      <c r="A1" s="28" t="s">
        <v>210</v>
      </c>
      <c r="B1" s="28"/>
      <c r="C1" s="28"/>
      <c r="D1" s="28"/>
      <c r="E1" s="28"/>
      <c r="F1" s="28"/>
    </row>
    <row r="2" spans="1:6" ht="30" customHeight="1" x14ac:dyDescent="0.2">
      <c r="A2" s="29" t="s">
        <v>13</v>
      </c>
      <c r="B2" s="31" t="s">
        <v>0</v>
      </c>
      <c r="C2" s="33" t="s">
        <v>190</v>
      </c>
      <c r="D2" s="34"/>
      <c r="E2" s="35"/>
      <c r="F2" s="36" t="s">
        <v>212</v>
      </c>
    </row>
    <row r="3" spans="1:6" ht="30" customHeight="1" x14ac:dyDescent="0.2">
      <c r="A3" s="30"/>
      <c r="B3" s="32"/>
      <c r="C3" s="12" t="s">
        <v>1</v>
      </c>
      <c r="D3" s="12" t="s">
        <v>2</v>
      </c>
      <c r="E3" s="12" t="s">
        <v>3</v>
      </c>
      <c r="F3" s="36"/>
    </row>
    <row r="4" spans="1:6" ht="21" customHeight="1" x14ac:dyDescent="0.2">
      <c r="A4" s="11" t="s">
        <v>191</v>
      </c>
      <c r="B4" s="16">
        <f>SUM(B5+B14+B37+B88+B93+B96+B115+B128+B146+B177)</f>
        <v>552</v>
      </c>
      <c r="C4" s="17">
        <f>SUM(C5+C14+C37+C88+C93+C96+C115+C128+C146+C177)</f>
        <v>171.27008000900005</v>
      </c>
      <c r="D4" s="17">
        <f>SUM(D5+D14+D37+D88+D93+D96+D115+D128+D146+D177)</f>
        <v>35.759070206414243</v>
      </c>
      <c r="E4" s="17">
        <f>SUM(E5+E14+E37+E88+E93+E96+E115+E128+E146+E177)</f>
        <v>32.145405162820467</v>
      </c>
      <c r="F4" s="18">
        <f>SUM(F5+F14+F37+F88+F93+F96+F115+F128+F146+F177)</f>
        <v>65467.568599999991</v>
      </c>
    </row>
    <row r="5" spans="1:6" s="4" customFormat="1" ht="21" customHeight="1" x14ac:dyDescent="0.2">
      <c r="A5" s="13" t="s">
        <v>4</v>
      </c>
      <c r="B5" s="16">
        <f>SUM(B6+B12)</f>
        <v>7</v>
      </c>
      <c r="C5" s="17">
        <f>SUM(C6+C12)</f>
        <v>2.8133339999999998E-3</v>
      </c>
      <c r="D5" s="17">
        <f t="shared" ref="D5:F5" si="0">SUM(D6+D12)</f>
        <v>1.4666662E-3</v>
      </c>
      <c r="E5" s="17">
        <f t="shared" si="0"/>
        <v>0</v>
      </c>
      <c r="F5" s="18">
        <f t="shared" si="0"/>
        <v>1</v>
      </c>
    </row>
    <row r="6" spans="1:6" ht="15" customHeight="1" x14ac:dyDescent="0.2">
      <c r="A6" s="13" t="s">
        <v>15</v>
      </c>
      <c r="B6" s="16">
        <v>6</v>
      </c>
      <c r="C6" s="17">
        <v>2.1466669999999997E-3</v>
      </c>
      <c r="D6" s="17">
        <v>1.4666662E-3</v>
      </c>
      <c r="E6" s="17">
        <v>0</v>
      </c>
      <c r="F6" s="18">
        <v>0.60000000000000009</v>
      </c>
    </row>
    <row r="7" spans="1:6" ht="15" customHeight="1" x14ac:dyDescent="0.2">
      <c r="A7" s="13" t="s">
        <v>16</v>
      </c>
      <c r="B7" s="19">
        <v>2</v>
      </c>
      <c r="C7" s="20">
        <v>1.73334E-4</v>
      </c>
      <c r="D7" s="20">
        <v>0</v>
      </c>
      <c r="E7" s="20">
        <v>0</v>
      </c>
      <c r="F7" s="21">
        <v>0.18</v>
      </c>
    </row>
    <row r="8" spans="1:6" ht="15" customHeight="1" x14ac:dyDescent="0.2">
      <c r="A8" s="13" t="s">
        <v>17</v>
      </c>
      <c r="B8" s="19">
        <v>1</v>
      </c>
      <c r="C8" s="20">
        <v>1.3333329999999999E-3</v>
      </c>
      <c r="D8" s="20">
        <v>1.3333329999999999E-3</v>
      </c>
      <c r="E8" s="20">
        <v>0</v>
      </c>
      <c r="F8" s="21">
        <v>0</v>
      </c>
    </row>
    <row r="9" spans="1:6" ht="15" customHeight="1" x14ac:dyDescent="0.2">
      <c r="A9" s="13" t="s">
        <v>18</v>
      </c>
      <c r="B9" s="19">
        <v>1</v>
      </c>
      <c r="C9" s="20">
        <v>3.33333E-4</v>
      </c>
      <c r="D9" s="20">
        <v>1.3333319999999998E-4</v>
      </c>
      <c r="E9" s="20">
        <v>0</v>
      </c>
      <c r="F9" s="21">
        <v>0.08</v>
      </c>
    </row>
    <row r="10" spans="1:6" ht="15" customHeight="1" x14ac:dyDescent="0.2">
      <c r="A10" s="13" t="s">
        <v>19</v>
      </c>
      <c r="B10" s="19">
        <v>1</v>
      </c>
      <c r="C10" s="20">
        <v>2.66667E-4</v>
      </c>
      <c r="D10" s="20">
        <v>0</v>
      </c>
      <c r="E10" s="20">
        <v>0</v>
      </c>
      <c r="F10" s="21">
        <v>0.3</v>
      </c>
    </row>
    <row r="11" spans="1:6" ht="15" customHeight="1" x14ac:dyDescent="0.2">
      <c r="A11" s="13" t="s">
        <v>20</v>
      </c>
      <c r="B11" s="19">
        <v>1</v>
      </c>
      <c r="C11" s="20">
        <v>4.0000000000000003E-5</v>
      </c>
      <c r="D11" s="20">
        <v>0</v>
      </c>
      <c r="E11" s="20">
        <v>0</v>
      </c>
      <c r="F11" s="21">
        <v>0.04</v>
      </c>
    </row>
    <row r="12" spans="1:6" ht="15" customHeight="1" x14ac:dyDescent="0.2">
      <c r="A12" s="13" t="s">
        <v>21</v>
      </c>
      <c r="B12" s="16">
        <v>1</v>
      </c>
      <c r="C12" s="17">
        <v>6.6666700000000002E-4</v>
      </c>
      <c r="D12" s="17">
        <v>0</v>
      </c>
      <c r="E12" s="17">
        <v>0</v>
      </c>
      <c r="F12" s="18">
        <v>0.4</v>
      </c>
    </row>
    <row r="13" spans="1:6" ht="15" customHeight="1" x14ac:dyDescent="0.2">
      <c r="A13" s="13" t="s">
        <v>22</v>
      </c>
      <c r="B13" s="19">
        <v>1</v>
      </c>
      <c r="C13" s="20">
        <v>6.6666700000000002E-4</v>
      </c>
      <c r="D13" s="20">
        <v>0</v>
      </c>
      <c r="E13" s="20">
        <v>0</v>
      </c>
      <c r="F13" s="21">
        <v>0.4</v>
      </c>
    </row>
    <row r="14" spans="1:6" ht="21" customHeight="1" x14ac:dyDescent="0.2">
      <c r="A14" s="13" t="s">
        <v>5</v>
      </c>
      <c r="B14" s="16">
        <f>SUM(B15+B17+B22+B26+B28+B30)</f>
        <v>34</v>
      </c>
      <c r="C14" s="17">
        <f>SUM(C15+C17+C22+C26+C28+C30)</f>
        <v>1.6106667999999998E-2</v>
      </c>
      <c r="D14" s="17">
        <f t="shared" ref="D14:F14" si="1">SUM(D15+D17+D22+D26+D28+D30)</f>
        <v>2.4933329809597522E-3</v>
      </c>
      <c r="E14" s="17">
        <f t="shared" si="1"/>
        <v>0</v>
      </c>
      <c r="F14" s="18">
        <f t="shared" si="1"/>
        <v>17.760000000000002</v>
      </c>
    </row>
    <row r="15" spans="1:6" ht="15" customHeight="1" x14ac:dyDescent="0.2">
      <c r="A15" s="13" t="s">
        <v>23</v>
      </c>
      <c r="B15" s="16">
        <v>1</v>
      </c>
      <c r="C15" s="17">
        <v>1.3333329999999999E-3</v>
      </c>
      <c r="D15" s="17">
        <v>0</v>
      </c>
      <c r="E15" s="17">
        <v>0</v>
      </c>
      <c r="F15" s="18">
        <v>0.8</v>
      </c>
    </row>
    <row r="16" spans="1:6" ht="15" customHeight="1" x14ac:dyDescent="0.2">
      <c r="A16" s="13" t="s">
        <v>24</v>
      </c>
      <c r="B16" s="19">
        <v>1</v>
      </c>
      <c r="C16" s="20">
        <v>1.3333329999999999E-3</v>
      </c>
      <c r="D16" s="20">
        <v>0</v>
      </c>
      <c r="E16" s="20">
        <v>0</v>
      </c>
      <c r="F16" s="21">
        <v>0.8</v>
      </c>
    </row>
    <row r="17" spans="1:6" ht="15" customHeight="1" x14ac:dyDescent="0.2">
      <c r="A17" s="13" t="s">
        <v>25</v>
      </c>
      <c r="B17" s="16">
        <v>9</v>
      </c>
      <c r="C17" s="17">
        <v>3.2400000000000007E-3</v>
      </c>
      <c r="D17" s="17">
        <v>1.5599995166666665E-3</v>
      </c>
      <c r="E17" s="17">
        <v>0</v>
      </c>
      <c r="F17" s="18">
        <v>1.18</v>
      </c>
    </row>
    <row r="18" spans="1:6" ht="15" customHeight="1" x14ac:dyDescent="0.2">
      <c r="A18" s="13" t="s">
        <v>26</v>
      </c>
      <c r="B18" s="19">
        <v>2</v>
      </c>
      <c r="C18" s="20">
        <v>6.6666700000000002E-4</v>
      </c>
      <c r="D18" s="20">
        <v>9.333345E-5</v>
      </c>
      <c r="E18" s="20">
        <v>0</v>
      </c>
      <c r="F18" s="21">
        <v>0.28000000000000003</v>
      </c>
    </row>
    <row r="19" spans="1:6" ht="15" customHeight="1" x14ac:dyDescent="0.2">
      <c r="A19" s="13" t="s">
        <v>27</v>
      </c>
      <c r="B19" s="19">
        <v>4</v>
      </c>
      <c r="C19" s="20">
        <v>2.0266659999999999E-3</v>
      </c>
      <c r="D19" s="20">
        <v>1.3333327333333333E-3</v>
      </c>
      <c r="E19" s="20">
        <v>0</v>
      </c>
      <c r="F19" s="21">
        <v>0.59000000000000008</v>
      </c>
    </row>
    <row r="20" spans="1:6" ht="15" customHeight="1" x14ac:dyDescent="0.2">
      <c r="A20" s="13" t="s">
        <v>28</v>
      </c>
      <c r="B20" s="19">
        <v>2</v>
      </c>
      <c r="C20" s="20">
        <v>3.4666700000000005E-4</v>
      </c>
      <c r="D20" s="20">
        <v>0</v>
      </c>
      <c r="E20" s="20">
        <v>0</v>
      </c>
      <c r="F20" s="21">
        <v>0.23</v>
      </c>
    </row>
    <row r="21" spans="1:6" ht="15" customHeight="1" x14ac:dyDescent="0.2">
      <c r="A21" s="13" t="s">
        <v>29</v>
      </c>
      <c r="B21" s="19">
        <v>1</v>
      </c>
      <c r="C21" s="20">
        <v>2.0000000000000001E-4</v>
      </c>
      <c r="D21" s="20">
        <v>1.3333333333333334E-4</v>
      </c>
      <c r="E21" s="20">
        <v>0</v>
      </c>
      <c r="F21" s="21">
        <v>0.08</v>
      </c>
    </row>
    <row r="22" spans="1:6" ht="15" customHeight="1" x14ac:dyDescent="0.2">
      <c r="A22" s="13" t="s">
        <v>30</v>
      </c>
      <c r="B22" s="16">
        <v>6</v>
      </c>
      <c r="C22" s="17">
        <v>6.2933339999999994E-3</v>
      </c>
      <c r="D22" s="17">
        <v>5.333332809597523E-4</v>
      </c>
      <c r="E22" s="17">
        <v>0</v>
      </c>
      <c r="F22" s="18">
        <v>12.920000000000002</v>
      </c>
    </row>
    <row r="23" spans="1:6" ht="15" customHeight="1" x14ac:dyDescent="0.2">
      <c r="A23" s="13" t="s">
        <v>31</v>
      </c>
      <c r="B23" s="19">
        <v>1</v>
      </c>
      <c r="C23" s="20">
        <v>2.6667000000000001E-5</v>
      </c>
      <c r="D23" s="20">
        <v>0</v>
      </c>
      <c r="E23" s="20">
        <v>0</v>
      </c>
      <c r="F23" s="21">
        <v>0</v>
      </c>
    </row>
    <row r="24" spans="1:6" ht="15" customHeight="1" x14ac:dyDescent="0.2">
      <c r="A24" s="13" t="s">
        <v>32</v>
      </c>
      <c r="B24" s="19">
        <v>1</v>
      </c>
      <c r="C24" s="20">
        <v>1.3333329999999999E-3</v>
      </c>
      <c r="D24" s="20">
        <v>0</v>
      </c>
      <c r="E24" s="20">
        <v>0</v>
      </c>
      <c r="F24" s="21">
        <v>6</v>
      </c>
    </row>
    <row r="25" spans="1:6" ht="15" customHeight="1" x14ac:dyDescent="0.2">
      <c r="A25" s="13" t="s">
        <v>33</v>
      </c>
      <c r="B25" s="19">
        <v>4</v>
      </c>
      <c r="C25" s="20">
        <v>4.9333340000000002E-3</v>
      </c>
      <c r="D25" s="20">
        <v>5.3333328095975241E-4</v>
      </c>
      <c r="E25" s="20">
        <v>0</v>
      </c>
      <c r="F25" s="21">
        <v>6.92</v>
      </c>
    </row>
    <row r="26" spans="1:6" ht="15" customHeight="1" x14ac:dyDescent="0.2">
      <c r="A26" s="13" t="s">
        <v>34</v>
      </c>
      <c r="B26" s="16">
        <v>2</v>
      </c>
      <c r="C26" s="17">
        <v>6.6666700000000002E-4</v>
      </c>
      <c r="D26" s="17">
        <v>1.3333333333333334E-4</v>
      </c>
      <c r="E26" s="17">
        <v>0</v>
      </c>
      <c r="F26" s="18">
        <v>0.12000000000000001</v>
      </c>
    </row>
    <row r="27" spans="1:6" ht="15" customHeight="1" x14ac:dyDescent="0.2">
      <c r="A27" s="13" t="s">
        <v>35</v>
      </c>
      <c r="B27" s="19">
        <v>2</v>
      </c>
      <c r="C27" s="20">
        <v>6.6666700000000002E-4</v>
      </c>
      <c r="D27" s="20">
        <v>1.3333333333333334E-4</v>
      </c>
      <c r="E27" s="20">
        <v>0</v>
      </c>
      <c r="F27" s="21">
        <v>0.12000000000000001</v>
      </c>
    </row>
    <row r="28" spans="1:6" ht="15" customHeight="1" x14ac:dyDescent="0.2">
      <c r="A28" s="13" t="s">
        <v>36</v>
      </c>
      <c r="B28" s="16">
        <v>2</v>
      </c>
      <c r="C28" s="17">
        <v>2.6666599999999998E-4</v>
      </c>
      <c r="D28" s="17">
        <v>0</v>
      </c>
      <c r="E28" s="17">
        <v>0</v>
      </c>
      <c r="F28" s="18">
        <v>0.37</v>
      </c>
    </row>
    <row r="29" spans="1:6" ht="15" customHeight="1" x14ac:dyDescent="0.2">
      <c r="A29" s="13" t="s">
        <v>37</v>
      </c>
      <c r="B29" s="19">
        <v>2</v>
      </c>
      <c r="C29" s="20">
        <v>2.6666599999999998E-4</v>
      </c>
      <c r="D29" s="20">
        <v>0</v>
      </c>
      <c r="E29" s="20">
        <v>0</v>
      </c>
      <c r="F29" s="21">
        <v>0.37</v>
      </c>
    </row>
    <row r="30" spans="1:6" ht="15" customHeight="1" x14ac:dyDescent="0.2">
      <c r="A30" s="13" t="s">
        <v>38</v>
      </c>
      <c r="B30" s="16">
        <v>14</v>
      </c>
      <c r="C30" s="17">
        <v>4.3066679999999996E-3</v>
      </c>
      <c r="D30" s="17">
        <v>2.6666685000000006E-4</v>
      </c>
      <c r="E30" s="17">
        <v>0</v>
      </c>
      <c r="F30" s="18">
        <v>2.3700000000000006</v>
      </c>
    </row>
    <row r="31" spans="1:6" ht="15" customHeight="1" x14ac:dyDescent="0.2">
      <c r="A31" s="13" t="s">
        <v>39</v>
      </c>
      <c r="B31" s="19">
        <v>1</v>
      </c>
      <c r="C31" s="20">
        <v>6.6667000000000004E-5</v>
      </c>
      <c r="D31" s="20">
        <v>0</v>
      </c>
      <c r="E31" s="20">
        <v>0</v>
      </c>
      <c r="F31" s="21">
        <v>0.02</v>
      </c>
    </row>
    <row r="32" spans="1:6" ht="15" customHeight="1" x14ac:dyDescent="0.2">
      <c r="A32" s="13" t="s">
        <v>40</v>
      </c>
      <c r="B32" s="19">
        <v>1</v>
      </c>
      <c r="C32" s="20">
        <v>5.3332999999999999E-5</v>
      </c>
      <c r="D32" s="20">
        <v>0</v>
      </c>
      <c r="E32" s="20">
        <v>0</v>
      </c>
      <c r="F32" s="21">
        <v>0.08</v>
      </c>
    </row>
    <row r="33" spans="1:6" ht="15" customHeight="1" x14ac:dyDescent="0.2">
      <c r="A33" s="13" t="s">
        <v>41</v>
      </c>
      <c r="B33" s="19">
        <v>1</v>
      </c>
      <c r="C33" s="20">
        <v>1.06667E-4</v>
      </c>
      <c r="D33" s="20">
        <v>0</v>
      </c>
      <c r="E33" s="20">
        <v>0</v>
      </c>
      <c r="F33" s="21">
        <v>0.05</v>
      </c>
    </row>
    <row r="34" spans="1:6" ht="15" customHeight="1" x14ac:dyDescent="0.2">
      <c r="A34" s="13" t="s">
        <v>42</v>
      </c>
      <c r="B34" s="19">
        <v>8</v>
      </c>
      <c r="C34" s="20">
        <v>3.7200000000000002E-3</v>
      </c>
      <c r="D34" s="20">
        <v>6.6666600000000003E-5</v>
      </c>
      <c r="E34" s="20">
        <v>0</v>
      </c>
      <c r="F34" s="21">
        <v>1.9900000000000004</v>
      </c>
    </row>
    <row r="35" spans="1:6" ht="15" customHeight="1" x14ac:dyDescent="0.2">
      <c r="A35" s="13" t="s">
        <v>43</v>
      </c>
      <c r="B35" s="19">
        <v>2</v>
      </c>
      <c r="C35" s="20">
        <v>2.9333400000000002E-4</v>
      </c>
      <c r="D35" s="20">
        <v>2.0000025000000001E-4</v>
      </c>
      <c r="E35" s="20">
        <v>0</v>
      </c>
      <c r="F35" s="21">
        <v>0.08</v>
      </c>
    </row>
    <row r="36" spans="1:6" ht="15" customHeight="1" x14ac:dyDescent="0.2">
      <c r="A36" s="13" t="s">
        <v>44</v>
      </c>
      <c r="B36" s="19">
        <v>1</v>
      </c>
      <c r="C36" s="20">
        <v>6.6667000000000004E-5</v>
      </c>
      <c r="D36" s="20">
        <v>0</v>
      </c>
      <c r="E36" s="20">
        <v>0</v>
      </c>
      <c r="F36" s="21">
        <v>0.15</v>
      </c>
    </row>
    <row r="37" spans="1:6" ht="21" customHeight="1" x14ac:dyDescent="0.2">
      <c r="A37" s="13" t="s">
        <v>6</v>
      </c>
      <c r="B37" s="16">
        <f>SUM(B38+B40+B45+B50+B57+B61+B66+B71+B75+B81+B83)</f>
        <v>341</v>
      </c>
      <c r="C37" s="17">
        <f>SUM(C38+C40+C45+C50+C57+C61+C66+C71+C75+C81+C83)</f>
        <v>170.51492000200008</v>
      </c>
      <c r="D37" s="17">
        <f>SUM(D38+D40+D45+D50+D57+D61+D66+D71+D75+D81+D83)</f>
        <v>35.642570206372383</v>
      </c>
      <c r="E37" s="17">
        <f>SUM(E38+E40+E45+E50+E57+E61+E66+E71+E75+E81+E83)</f>
        <v>32.12127169615384</v>
      </c>
      <c r="F37" s="18">
        <f>SUM(F38+F40+F45+F50+F57+F61+F66+F71+F75+F81+F83)</f>
        <v>65303.72859999998</v>
      </c>
    </row>
    <row r="38" spans="1:6" ht="15" customHeight="1" x14ac:dyDescent="0.2">
      <c r="A38" s="13" t="s">
        <v>45</v>
      </c>
      <c r="B38" s="16">
        <v>1</v>
      </c>
      <c r="C38" s="17">
        <v>6.6666700000000002E-4</v>
      </c>
      <c r="D38" s="17">
        <v>0</v>
      </c>
      <c r="E38" s="17">
        <v>0</v>
      </c>
      <c r="F38" s="18">
        <v>0.75</v>
      </c>
    </row>
    <row r="39" spans="1:6" ht="15" customHeight="1" x14ac:dyDescent="0.2">
      <c r="A39" s="13" t="s">
        <v>46</v>
      </c>
      <c r="B39" s="19">
        <v>1</v>
      </c>
      <c r="C39" s="20">
        <v>6.6666700000000002E-4</v>
      </c>
      <c r="D39" s="20">
        <v>0</v>
      </c>
      <c r="E39" s="20">
        <v>0</v>
      </c>
      <c r="F39" s="21">
        <v>0.75</v>
      </c>
    </row>
    <row r="40" spans="1:6" ht="15" customHeight="1" x14ac:dyDescent="0.2">
      <c r="A40" s="13" t="s">
        <v>47</v>
      </c>
      <c r="B40" s="16">
        <v>4</v>
      </c>
      <c r="C40" s="17">
        <v>5.1333330000000003E-3</v>
      </c>
      <c r="D40" s="17">
        <v>2.6666659999999997E-4</v>
      </c>
      <c r="E40" s="17">
        <v>0</v>
      </c>
      <c r="F40" s="18">
        <v>2.5300000000000002</v>
      </c>
    </row>
    <row r="41" spans="1:6" ht="15" customHeight="1" x14ac:dyDescent="0.2">
      <c r="A41" s="13" t="s">
        <v>48</v>
      </c>
      <c r="B41" s="19">
        <v>1</v>
      </c>
      <c r="C41" s="20">
        <v>5.3333299999999998E-4</v>
      </c>
      <c r="D41" s="20">
        <v>0</v>
      </c>
      <c r="E41" s="20">
        <v>0</v>
      </c>
      <c r="F41" s="21">
        <v>0.9</v>
      </c>
    </row>
    <row r="42" spans="1:6" ht="15" customHeight="1" x14ac:dyDescent="0.2">
      <c r="A42" s="13" t="s">
        <v>49</v>
      </c>
      <c r="B42" s="19">
        <v>1</v>
      </c>
      <c r="C42" s="20">
        <v>5.9999999999999995E-4</v>
      </c>
      <c r="D42" s="20">
        <v>0</v>
      </c>
      <c r="E42" s="20">
        <v>0</v>
      </c>
      <c r="F42" s="21">
        <v>0.03</v>
      </c>
    </row>
    <row r="43" spans="1:6" ht="15" customHeight="1" x14ac:dyDescent="0.2">
      <c r="A43" s="13" t="s">
        <v>50</v>
      </c>
      <c r="B43" s="19">
        <v>1</v>
      </c>
      <c r="C43" s="20">
        <v>1.3333329999999999E-3</v>
      </c>
      <c r="D43" s="20">
        <v>2.6666659999999997E-4</v>
      </c>
      <c r="E43" s="20">
        <v>0</v>
      </c>
      <c r="F43" s="21">
        <v>1.1000000000000001</v>
      </c>
    </row>
    <row r="44" spans="1:6" ht="15" customHeight="1" x14ac:dyDescent="0.2">
      <c r="A44" s="13" t="s">
        <v>51</v>
      </c>
      <c r="B44" s="19">
        <v>1</v>
      </c>
      <c r="C44" s="20">
        <v>2.6666670000000002E-3</v>
      </c>
      <c r="D44" s="20">
        <v>0</v>
      </c>
      <c r="E44" s="20">
        <v>0</v>
      </c>
      <c r="F44" s="21">
        <v>0.5</v>
      </c>
    </row>
    <row r="45" spans="1:6" ht="15" customHeight="1" x14ac:dyDescent="0.2">
      <c r="A45" s="13" t="s">
        <v>52</v>
      </c>
      <c r="B45" s="16">
        <v>8</v>
      </c>
      <c r="C45" s="17">
        <v>1.7769999999999999</v>
      </c>
      <c r="D45" s="17">
        <v>3.9333333333333331E-2</v>
      </c>
      <c r="E45" s="17">
        <v>1.5000053846153847</v>
      </c>
      <c r="F45" s="18">
        <v>1046.5</v>
      </c>
    </row>
    <row r="46" spans="1:6" ht="15" customHeight="1" x14ac:dyDescent="0.2">
      <c r="A46" s="13" t="s">
        <v>195</v>
      </c>
      <c r="B46" s="19">
        <v>1</v>
      </c>
      <c r="C46" s="20">
        <v>8.0000000000000004E-4</v>
      </c>
      <c r="D46" s="20">
        <v>0</v>
      </c>
      <c r="E46" s="20">
        <v>0</v>
      </c>
      <c r="F46" s="21">
        <v>0.4</v>
      </c>
    </row>
    <row r="47" spans="1:6" ht="15" customHeight="1" x14ac:dyDescent="0.2">
      <c r="A47" s="13" t="s">
        <v>53</v>
      </c>
      <c r="B47" s="19">
        <v>1</v>
      </c>
      <c r="C47" s="20">
        <v>1.5</v>
      </c>
      <c r="D47" s="20">
        <v>0</v>
      </c>
      <c r="E47" s="20">
        <v>1.5</v>
      </c>
      <c r="F47" s="21">
        <v>900</v>
      </c>
    </row>
    <row r="48" spans="1:6" ht="15" customHeight="1" x14ac:dyDescent="0.2">
      <c r="A48" s="13" t="s">
        <v>54</v>
      </c>
      <c r="B48" s="19">
        <v>5</v>
      </c>
      <c r="C48" s="20">
        <v>0.26820000000000005</v>
      </c>
      <c r="D48" s="20">
        <v>3.9333333333333331E-2</v>
      </c>
      <c r="E48" s="20">
        <v>5.3846153846153855E-6</v>
      </c>
      <c r="F48" s="21">
        <v>134.1</v>
      </c>
    </row>
    <row r="49" spans="1:6" ht="15" customHeight="1" x14ac:dyDescent="0.2">
      <c r="A49" s="13" t="s">
        <v>55</v>
      </c>
      <c r="B49" s="19">
        <v>1</v>
      </c>
      <c r="C49" s="20">
        <v>8.0000000000000002E-3</v>
      </c>
      <c r="D49" s="20">
        <v>0</v>
      </c>
      <c r="E49" s="20">
        <v>0</v>
      </c>
      <c r="F49" s="21">
        <v>12</v>
      </c>
    </row>
    <row r="50" spans="1:6" ht="15" customHeight="1" x14ac:dyDescent="0.2">
      <c r="A50" s="13" t="s">
        <v>56</v>
      </c>
      <c r="B50" s="16">
        <v>69</v>
      </c>
      <c r="C50" s="17">
        <v>21.752680000000005</v>
      </c>
      <c r="D50" s="17">
        <v>3.2286765153095227</v>
      </c>
      <c r="E50" s="17">
        <v>4.0389468329999998</v>
      </c>
      <c r="F50" s="18">
        <v>6668.9500000000007</v>
      </c>
    </row>
    <row r="51" spans="1:6" ht="15" customHeight="1" x14ac:dyDescent="0.2">
      <c r="A51" s="13" t="s">
        <v>57</v>
      </c>
      <c r="B51" s="19">
        <v>18</v>
      </c>
      <c r="C51" s="20">
        <v>8.5724</v>
      </c>
      <c r="D51" s="20">
        <v>0.38356332500000007</v>
      </c>
      <c r="E51" s="20">
        <v>1.4000000000000004</v>
      </c>
      <c r="F51" s="21">
        <v>2382.7299999999996</v>
      </c>
    </row>
    <row r="52" spans="1:6" ht="15" customHeight="1" x14ac:dyDescent="0.2">
      <c r="A52" s="13" t="s">
        <v>58</v>
      </c>
      <c r="B52" s="19">
        <v>1</v>
      </c>
      <c r="C52" s="20">
        <v>1.3333329999999999E-3</v>
      </c>
      <c r="D52" s="20">
        <v>6.6666649999999996E-4</v>
      </c>
      <c r="E52" s="20">
        <v>1.3333329999999999E-3</v>
      </c>
      <c r="F52" s="21">
        <v>0.5</v>
      </c>
    </row>
    <row r="53" spans="1:6" ht="15" customHeight="1" x14ac:dyDescent="0.2">
      <c r="A53" s="13" t="s">
        <v>59</v>
      </c>
      <c r="B53" s="19">
        <v>7</v>
      </c>
      <c r="C53" s="20">
        <v>0.65000000000000013</v>
      </c>
      <c r="D53" s="20">
        <v>0.17200000000000001</v>
      </c>
      <c r="E53" s="20">
        <v>0</v>
      </c>
      <c r="F53" s="21">
        <v>231.99999999999997</v>
      </c>
    </row>
    <row r="54" spans="1:6" ht="15" customHeight="1" x14ac:dyDescent="0.2">
      <c r="A54" s="13" t="s">
        <v>60</v>
      </c>
      <c r="B54" s="19">
        <v>3</v>
      </c>
      <c r="C54" s="20">
        <v>0.83005333299999995</v>
      </c>
      <c r="D54" s="20">
        <v>0</v>
      </c>
      <c r="E54" s="20">
        <v>0</v>
      </c>
      <c r="F54" s="21">
        <v>265.09999999999997</v>
      </c>
    </row>
    <row r="55" spans="1:6" ht="15" customHeight="1" x14ac:dyDescent="0.2">
      <c r="A55" s="13" t="s">
        <v>61</v>
      </c>
      <c r="B55" s="19">
        <v>10</v>
      </c>
      <c r="C55" s="20">
        <v>1.88056</v>
      </c>
      <c r="D55" s="20">
        <v>0.55421428571428577</v>
      </c>
      <c r="E55" s="20">
        <v>0.23760000000000001</v>
      </c>
      <c r="F55" s="21">
        <v>823.8</v>
      </c>
    </row>
    <row r="56" spans="1:6" ht="15" customHeight="1" x14ac:dyDescent="0.2">
      <c r="A56" s="13" t="s">
        <v>62</v>
      </c>
      <c r="B56" s="19">
        <v>30</v>
      </c>
      <c r="C56" s="20">
        <v>9.8183333340000001</v>
      </c>
      <c r="D56" s="20">
        <v>2.1182322380952394</v>
      </c>
      <c r="E56" s="20">
        <v>2.4000135000000005</v>
      </c>
      <c r="F56" s="21">
        <v>2964.8199999999997</v>
      </c>
    </row>
    <row r="57" spans="1:6" ht="15" customHeight="1" x14ac:dyDescent="0.2">
      <c r="A57" s="13" t="s">
        <v>63</v>
      </c>
      <c r="B57" s="16">
        <v>4</v>
      </c>
      <c r="C57" s="17">
        <v>5.2000000000000006E-4</v>
      </c>
      <c r="D57" s="17">
        <v>0</v>
      </c>
      <c r="E57" s="17">
        <v>0</v>
      </c>
      <c r="F57" s="18">
        <v>0.35700000000000004</v>
      </c>
    </row>
    <row r="58" spans="1:6" ht="15" customHeight="1" x14ac:dyDescent="0.2">
      <c r="A58" s="13" t="s">
        <v>196</v>
      </c>
      <c r="B58" s="19">
        <v>2</v>
      </c>
      <c r="C58" s="20">
        <v>3.33333E-4</v>
      </c>
      <c r="D58" s="20">
        <v>0</v>
      </c>
      <c r="E58" s="20">
        <v>0</v>
      </c>
      <c r="F58" s="21">
        <v>0.28000000000000003</v>
      </c>
    </row>
    <row r="59" spans="1:6" ht="15" customHeight="1" x14ac:dyDescent="0.2">
      <c r="A59" s="13" t="s">
        <v>64</v>
      </c>
      <c r="B59" s="19">
        <v>1</v>
      </c>
      <c r="C59" s="20">
        <v>2.6667000000000001E-5</v>
      </c>
      <c r="D59" s="20">
        <v>0</v>
      </c>
      <c r="E59" s="20">
        <v>0</v>
      </c>
      <c r="F59" s="21">
        <v>1.1000000000000001E-2</v>
      </c>
    </row>
    <row r="60" spans="1:6" ht="15" customHeight="1" x14ac:dyDescent="0.2">
      <c r="A60" s="13" t="s">
        <v>65</v>
      </c>
      <c r="B60" s="19">
        <v>1</v>
      </c>
      <c r="C60" s="20">
        <v>1.6000000000000001E-4</v>
      </c>
      <c r="D60" s="20">
        <v>0</v>
      </c>
      <c r="E60" s="20">
        <v>0</v>
      </c>
      <c r="F60" s="21">
        <v>6.6000000000000003E-2</v>
      </c>
    </row>
    <row r="61" spans="1:6" ht="15" customHeight="1" x14ac:dyDescent="0.2">
      <c r="A61" s="13" t="s">
        <v>66</v>
      </c>
      <c r="B61" s="16">
        <v>6</v>
      </c>
      <c r="C61" s="17">
        <v>8.5333299999999996E-4</v>
      </c>
      <c r="D61" s="17">
        <v>0</v>
      </c>
      <c r="E61" s="17">
        <v>0</v>
      </c>
      <c r="F61" s="18">
        <v>0.65</v>
      </c>
    </row>
    <row r="62" spans="1:6" ht="15" customHeight="1" x14ac:dyDescent="0.2">
      <c r="A62" s="13" t="s">
        <v>67</v>
      </c>
      <c r="B62" s="19">
        <v>1</v>
      </c>
      <c r="C62" s="20">
        <v>8.0000000000000007E-5</v>
      </c>
      <c r="D62" s="20">
        <v>0</v>
      </c>
      <c r="E62" s="20">
        <v>0</v>
      </c>
      <c r="F62" s="21">
        <v>0.03</v>
      </c>
    </row>
    <row r="63" spans="1:6" ht="15" customHeight="1" x14ac:dyDescent="0.2">
      <c r="A63" s="13" t="s">
        <v>68</v>
      </c>
      <c r="B63" s="19">
        <v>1</v>
      </c>
      <c r="C63" s="20">
        <v>1.3333299999999999E-4</v>
      </c>
      <c r="D63" s="20">
        <v>0</v>
      </c>
      <c r="E63" s="20">
        <v>0</v>
      </c>
      <c r="F63" s="21">
        <v>0.08</v>
      </c>
    </row>
    <row r="64" spans="1:6" ht="15" customHeight="1" x14ac:dyDescent="0.2">
      <c r="A64" s="13" t="s">
        <v>69</v>
      </c>
      <c r="B64" s="19">
        <v>3</v>
      </c>
      <c r="C64" s="20">
        <v>5.7333299999999998E-4</v>
      </c>
      <c r="D64" s="20">
        <v>0</v>
      </c>
      <c r="E64" s="20">
        <v>0</v>
      </c>
      <c r="F64" s="21">
        <v>0.51</v>
      </c>
    </row>
    <row r="65" spans="1:6" ht="15" customHeight="1" x14ac:dyDescent="0.2">
      <c r="A65" s="13" t="s">
        <v>70</v>
      </c>
      <c r="B65" s="19">
        <v>1</v>
      </c>
      <c r="C65" s="20">
        <v>6.6667000000000004E-5</v>
      </c>
      <c r="D65" s="20">
        <v>0</v>
      </c>
      <c r="E65" s="20">
        <v>0</v>
      </c>
      <c r="F65" s="21">
        <v>0.03</v>
      </c>
    </row>
    <row r="66" spans="1:6" ht="15" customHeight="1" x14ac:dyDescent="0.2">
      <c r="A66" s="13" t="s">
        <v>71</v>
      </c>
      <c r="B66" s="16">
        <v>26</v>
      </c>
      <c r="C66" s="17">
        <v>3.480733334</v>
      </c>
      <c r="D66" s="17">
        <v>0.89749333366666684</v>
      </c>
      <c r="E66" s="17">
        <v>0.20002000000000009</v>
      </c>
      <c r="F66" s="18">
        <v>2053.58</v>
      </c>
    </row>
    <row r="67" spans="1:6" ht="15" customHeight="1" x14ac:dyDescent="0.2">
      <c r="A67" s="13" t="s">
        <v>72</v>
      </c>
      <c r="B67" s="19">
        <v>22</v>
      </c>
      <c r="C67" s="20">
        <v>3.0306666669999998</v>
      </c>
      <c r="D67" s="20">
        <v>0.88496666666666668</v>
      </c>
      <c r="E67" s="20">
        <v>0.20000000000000004</v>
      </c>
      <c r="F67" s="21">
        <v>1623.5500000000002</v>
      </c>
    </row>
    <row r="68" spans="1:6" ht="15" customHeight="1" x14ac:dyDescent="0.2">
      <c r="A68" s="13" t="s">
        <v>73</v>
      </c>
      <c r="B68" s="19">
        <v>1</v>
      </c>
      <c r="C68" s="20">
        <v>4.0000000000000003E-5</v>
      </c>
      <c r="D68" s="20">
        <v>0</v>
      </c>
      <c r="E68" s="20">
        <v>0</v>
      </c>
      <c r="F68" s="21">
        <v>0.03</v>
      </c>
    </row>
    <row r="69" spans="1:6" ht="15" customHeight="1" x14ac:dyDescent="0.2">
      <c r="A69" s="13" t="s">
        <v>74</v>
      </c>
      <c r="B69" s="19">
        <v>2</v>
      </c>
      <c r="C69" s="20">
        <v>0.45000000000000007</v>
      </c>
      <c r="D69" s="20">
        <v>1.2500000000000001E-2</v>
      </c>
      <c r="E69" s="20">
        <v>2.0000000000000002E-5</v>
      </c>
      <c r="F69" s="21">
        <v>430</v>
      </c>
    </row>
    <row r="70" spans="1:6" ht="15" customHeight="1" x14ac:dyDescent="0.2">
      <c r="A70" s="13" t="s">
        <v>75</v>
      </c>
      <c r="B70" s="19">
        <v>1</v>
      </c>
      <c r="C70" s="20">
        <v>2.6667000000000001E-5</v>
      </c>
      <c r="D70" s="20">
        <v>2.6667000000000001E-5</v>
      </c>
      <c r="E70" s="20">
        <v>0</v>
      </c>
      <c r="F70" s="21">
        <v>0</v>
      </c>
    </row>
    <row r="71" spans="1:6" ht="15" customHeight="1" x14ac:dyDescent="0.2">
      <c r="A71" s="13" t="s">
        <v>76</v>
      </c>
      <c r="B71" s="16">
        <v>4</v>
      </c>
      <c r="C71" s="17">
        <v>0.131333334</v>
      </c>
      <c r="D71" s="17">
        <v>9.6666666666666665E-2</v>
      </c>
      <c r="E71" s="17">
        <v>0</v>
      </c>
      <c r="F71" s="18">
        <v>5.5</v>
      </c>
    </row>
    <row r="72" spans="1:6" ht="15" customHeight="1" x14ac:dyDescent="0.2">
      <c r="A72" s="13" t="s">
        <v>197</v>
      </c>
      <c r="B72" s="19">
        <v>1</v>
      </c>
      <c r="C72" s="20">
        <v>2.66667E-4</v>
      </c>
      <c r="D72" s="20">
        <v>0</v>
      </c>
      <c r="E72" s="20">
        <v>0</v>
      </c>
      <c r="F72" s="21">
        <v>0.25</v>
      </c>
    </row>
    <row r="73" spans="1:6" ht="15" customHeight="1" x14ac:dyDescent="0.2">
      <c r="A73" s="13" t="s">
        <v>77</v>
      </c>
      <c r="B73" s="19">
        <v>2</v>
      </c>
      <c r="C73" s="20">
        <v>0.13</v>
      </c>
      <c r="D73" s="20">
        <v>9.6666666666666665E-2</v>
      </c>
      <c r="E73" s="20">
        <v>0</v>
      </c>
      <c r="F73" s="21">
        <v>5</v>
      </c>
    </row>
    <row r="74" spans="1:6" ht="15" customHeight="1" x14ac:dyDescent="0.2">
      <c r="A74" s="13" t="s">
        <v>78</v>
      </c>
      <c r="B74" s="19">
        <v>1</v>
      </c>
      <c r="C74" s="20">
        <v>1.0666670000000001E-3</v>
      </c>
      <c r="D74" s="20">
        <v>0</v>
      </c>
      <c r="E74" s="20">
        <v>0</v>
      </c>
      <c r="F74" s="21">
        <v>0.25</v>
      </c>
    </row>
    <row r="75" spans="1:6" ht="15" customHeight="1" x14ac:dyDescent="0.2">
      <c r="A75" s="13" t="s">
        <v>79</v>
      </c>
      <c r="B75" s="16">
        <v>19</v>
      </c>
      <c r="C75" s="17">
        <v>2.0886666679999997</v>
      </c>
      <c r="D75" s="17">
        <v>3.3606666686666668E-2</v>
      </c>
      <c r="E75" s="17">
        <v>0</v>
      </c>
      <c r="F75" s="18">
        <v>1556.59</v>
      </c>
    </row>
    <row r="76" spans="1:6" ht="15" customHeight="1" x14ac:dyDescent="0.2">
      <c r="A76" s="13" t="s">
        <v>198</v>
      </c>
      <c r="B76" s="19">
        <v>8</v>
      </c>
      <c r="C76" s="20">
        <v>0.87533333400000002</v>
      </c>
      <c r="D76" s="20">
        <v>1.9040000020000003E-2</v>
      </c>
      <c r="E76" s="20">
        <v>0</v>
      </c>
      <c r="F76" s="21">
        <v>1233.4000000000001</v>
      </c>
    </row>
    <row r="77" spans="1:6" ht="15" customHeight="1" x14ac:dyDescent="0.2">
      <c r="A77" s="13" t="s">
        <v>80</v>
      </c>
      <c r="B77" s="19">
        <v>1</v>
      </c>
      <c r="C77" s="20">
        <v>2E-3</v>
      </c>
      <c r="D77" s="20">
        <v>0</v>
      </c>
      <c r="E77" s="20">
        <v>0</v>
      </c>
      <c r="F77" s="21">
        <v>1.5</v>
      </c>
    </row>
    <row r="78" spans="1:6" ht="15" customHeight="1" x14ac:dyDescent="0.2">
      <c r="A78" s="13" t="s">
        <v>81</v>
      </c>
      <c r="B78" s="19">
        <v>5</v>
      </c>
      <c r="C78" s="20">
        <v>2.1333333999999999E-2</v>
      </c>
      <c r="D78" s="20">
        <v>6.666666666666667E-5</v>
      </c>
      <c r="E78" s="20">
        <v>0</v>
      </c>
      <c r="F78" s="21">
        <v>17.690000000000001</v>
      </c>
    </row>
    <row r="79" spans="1:6" ht="15" customHeight="1" x14ac:dyDescent="0.2">
      <c r="A79" s="13" t="s">
        <v>82</v>
      </c>
      <c r="B79" s="19">
        <v>4</v>
      </c>
      <c r="C79" s="20">
        <v>1.07</v>
      </c>
      <c r="D79" s="20">
        <v>1.4500000000000001E-2</v>
      </c>
      <c r="E79" s="20">
        <v>0</v>
      </c>
      <c r="F79" s="21">
        <v>214</v>
      </c>
    </row>
    <row r="80" spans="1:6" ht="15" customHeight="1" x14ac:dyDescent="0.2">
      <c r="A80" s="13" t="s">
        <v>83</v>
      </c>
      <c r="B80" s="19">
        <v>1</v>
      </c>
      <c r="C80" s="20">
        <v>0.12</v>
      </c>
      <c r="D80" s="20">
        <v>0</v>
      </c>
      <c r="E80" s="20">
        <v>0</v>
      </c>
      <c r="F80" s="21">
        <v>90</v>
      </c>
    </row>
    <row r="81" spans="1:6" ht="15" customHeight="1" x14ac:dyDescent="0.2">
      <c r="A81" s="13" t="s">
        <v>84</v>
      </c>
      <c r="B81" s="16">
        <v>1</v>
      </c>
      <c r="C81" s="17">
        <v>3.33333E-4</v>
      </c>
      <c r="D81" s="17">
        <v>0</v>
      </c>
      <c r="E81" s="17">
        <v>0</v>
      </c>
      <c r="F81" s="18">
        <v>0.15</v>
      </c>
    </row>
    <row r="82" spans="1:6" ht="15" customHeight="1" x14ac:dyDescent="0.2">
      <c r="A82" s="13" t="s">
        <v>85</v>
      </c>
      <c r="B82" s="19">
        <v>1</v>
      </c>
      <c r="C82" s="20">
        <v>3.33333E-4</v>
      </c>
      <c r="D82" s="20">
        <v>0</v>
      </c>
      <c r="E82" s="20">
        <v>0</v>
      </c>
      <c r="F82" s="21">
        <v>0.15</v>
      </c>
    </row>
    <row r="83" spans="1:6" ht="15" customHeight="1" x14ac:dyDescent="0.2">
      <c r="A83" s="13" t="s">
        <v>86</v>
      </c>
      <c r="B83" s="16">
        <v>199</v>
      </c>
      <c r="C83" s="17">
        <v>141.27700000000007</v>
      </c>
      <c r="D83" s="17">
        <v>31.346527024109523</v>
      </c>
      <c r="E83" s="17">
        <v>26.382299478538457</v>
      </c>
      <c r="F83" s="18">
        <v>53968.17159999998</v>
      </c>
    </row>
    <row r="84" spans="1:6" ht="15" customHeight="1" x14ac:dyDescent="0.2">
      <c r="A84" s="13" t="s">
        <v>87</v>
      </c>
      <c r="B84" s="19">
        <v>21</v>
      </c>
      <c r="C84" s="20">
        <v>9.0843333339999983</v>
      </c>
      <c r="D84" s="20">
        <v>2.2735833336666662</v>
      </c>
      <c r="E84" s="20">
        <v>3.6086666670000005</v>
      </c>
      <c r="F84" s="21">
        <v>3679.0116000000003</v>
      </c>
    </row>
    <row r="85" spans="1:6" ht="15" customHeight="1" x14ac:dyDescent="0.2">
      <c r="A85" s="13" t="s">
        <v>88</v>
      </c>
      <c r="B85" s="19">
        <v>121</v>
      </c>
      <c r="C85" s="20">
        <v>98.060000000000045</v>
      </c>
      <c r="D85" s="20">
        <v>21.633960357142868</v>
      </c>
      <c r="E85" s="20">
        <v>15.98999999999999</v>
      </c>
      <c r="F85" s="21">
        <v>38809.159999999996</v>
      </c>
    </row>
    <row r="86" spans="1:6" ht="15" customHeight="1" x14ac:dyDescent="0.2">
      <c r="A86" s="13" t="s">
        <v>89</v>
      </c>
      <c r="B86" s="19">
        <v>15</v>
      </c>
      <c r="C86" s="20">
        <v>5.5226666660000001</v>
      </c>
      <c r="D86" s="20">
        <v>0.4955333333000001</v>
      </c>
      <c r="E86" s="20">
        <v>2.6700000000000004</v>
      </c>
      <c r="F86" s="21">
        <v>1920</v>
      </c>
    </row>
    <row r="87" spans="1:6" ht="15" customHeight="1" x14ac:dyDescent="0.2">
      <c r="A87" s="13" t="s">
        <v>90</v>
      </c>
      <c r="B87" s="19">
        <v>42</v>
      </c>
      <c r="C87" s="20">
        <v>28.609999999999996</v>
      </c>
      <c r="D87" s="20">
        <v>6.9434500000000003</v>
      </c>
      <c r="E87" s="20">
        <v>4.1136328115384604</v>
      </c>
      <c r="F87" s="21">
        <v>9560</v>
      </c>
    </row>
    <row r="88" spans="1:6" ht="21" customHeight="1" x14ac:dyDescent="0.2">
      <c r="A88" s="13" t="s">
        <v>7</v>
      </c>
      <c r="B88" s="16">
        <f>SUM(B89+B91)</f>
        <v>3</v>
      </c>
      <c r="C88" s="17">
        <f>SUM(C89+C91)</f>
        <v>0.20008000000000004</v>
      </c>
      <c r="D88" s="17">
        <f t="shared" ref="D88:F88" si="2">SUM(D89+D91)</f>
        <v>0</v>
      </c>
      <c r="E88" s="17">
        <f t="shared" si="2"/>
        <v>0</v>
      </c>
      <c r="F88" s="18">
        <f t="shared" si="2"/>
        <v>20.029999999999998</v>
      </c>
    </row>
    <row r="89" spans="1:6" ht="15" customHeight="1" x14ac:dyDescent="0.2">
      <c r="A89" s="13" t="s">
        <v>91</v>
      </c>
      <c r="B89" s="16">
        <v>2</v>
      </c>
      <c r="C89" s="17">
        <v>0.20006666700000003</v>
      </c>
      <c r="D89" s="17">
        <v>0</v>
      </c>
      <c r="E89" s="17">
        <v>0</v>
      </c>
      <c r="F89" s="18">
        <v>20.009999999999998</v>
      </c>
    </row>
    <row r="90" spans="1:6" ht="15" customHeight="1" x14ac:dyDescent="0.2">
      <c r="A90" s="13" t="s">
        <v>92</v>
      </c>
      <c r="B90" s="19">
        <v>2</v>
      </c>
      <c r="C90" s="20">
        <v>0.20006666700000003</v>
      </c>
      <c r="D90" s="20">
        <v>0</v>
      </c>
      <c r="E90" s="20">
        <v>0</v>
      </c>
      <c r="F90" s="21">
        <v>20.009999999999998</v>
      </c>
    </row>
    <row r="91" spans="1:6" ht="15" customHeight="1" x14ac:dyDescent="0.2">
      <c r="A91" s="13" t="s">
        <v>93</v>
      </c>
      <c r="B91" s="16">
        <v>1</v>
      </c>
      <c r="C91" s="17">
        <v>1.3332999999999999E-5</v>
      </c>
      <c r="D91" s="17">
        <v>0</v>
      </c>
      <c r="E91" s="17">
        <v>0</v>
      </c>
      <c r="F91" s="18">
        <v>0.02</v>
      </c>
    </row>
    <row r="92" spans="1:6" ht="15" customHeight="1" x14ac:dyDescent="0.2">
      <c r="A92" s="13" t="s">
        <v>94</v>
      </c>
      <c r="B92" s="19">
        <v>1</v>
      </c>
      <c r="C92" s="20">
        <v>1.3332999999999999E-5</v>
      </c>
      <c r="D92" s="20">
        <v>0</v>
      </c>
      <c r="E92" s="20">
        <v>0</v>
      </c>
      <c r="F92" s="21">
        <v>0.02</v>
      </c>
    </row>
    <row r="93" spans="1:6" ht="21" customHeight="1" x14ac:dyDescent="0.2">
      <c r="A93" s="13" t="s">
        <v>8</v>
      </c>
      <c r="B93" s="16">
        <f>SUM(B94)</f>
        <v>1</v>
      </c>
      <c r="C93" s="17">
        <f>SUM(C94)</f>
        <v>6.6667000000000004E-5</v>
      </c>
      <c r="D93" s="17">
        <f t="shared" ref="D93:F93" si="3">SUM(D94)</f>
        <v>0</v>
      </c>
      <c r="E93" s="17">
        <f t="shared" si="3"/>
        <v>0</v>
      </c>
      <c r="F93" s="18">
        <f t="shared" si="3"/>
        <v>0.05</v>
      </c>
    </row>
    <row r="94" spans="1:6" ht="15" customHeight="1" x14ac:dyDescent="0.2">
      <c r="A94" s="13" t="s">
        <v>95</v>
      </c>
      <c r="B94" s="16">
        <v>1</v>
      </c>
      <c r="C94" s="17">
        <v>6.6667000000000004E-5</v>
      </c>
      <c r="D94" s="17">
        <v>0</v>
      </c>
      <c r="E94" s="17">
        <v>0</v>
      </c>
      <c r="F94" s="18">
        <v>0.05</v>
      </c>
    </row>
    <row r="95" spans="1:6" ht="15" customHeight="1" x14ac:dyDescent="0.2">
      <c r="A95" s="13" t="s">
        <v>96</v>
      </c>
      <c r="B95" s="19">
        <v>1</v>
      </c>
      <c r="C95" s="20">
        <v>6.6667000000000004E-5</v>
      </c>
      <c r="D95" s="20">
        <v>0</v>
      </c>
      <c r="E95" s="20">
        <v>0</v>
      </c>
      <c r="F95" s="21">
        <v>0.05</v>
      </c>
    </row>
    <row r="96" spans="1:6" ht="21" customHeight="1" x14ac:dyDescent="0.2">
      <c r="A96" s="13" t="s">
        <v>9</v>
      </c>
      <c r="B96" s="16">
        <f>SUM(B97+B101+B104+B107+B110+B112)</f>
        <v>13</v>
      </c>
      <c r="C96" s="17">
        <f>SUM(C97+C101+C104+C107+C110+C112)</f>
        <v>2.5186665999999996E-2</v>
      </c>
      <c r="D96" s="17">
        <f>SUM(D97+D101+D104+D107+D110+D112)</f>
        <v>6.6666668749999997E-4</v>
      </c>
      <c r="E96" s="17">
        <f>SUM(E97+E101+E104+E107+E110+E112)</f>
        <v>2.0000133333300002E-2</v>
      </c>
      <c r="F96" s="18">
        <f>SUM(F97+F101+F104+F107+F110+F112)</f>
        <v>8.76</v>
      </c>
    </row>
    <row r="97" spans="1:6" ht="15" customHeight="1" x14ac:dyDescent="0.2">
      <c r="A97" s="13" t="s">
        <v>97</v>
      </c>
      <c r="B97" s="16">
        <v>3</v>
      </c>
      <c r="C97" s="17">
        <v>2.036E-2</v>
      </c>
      <c r="D97" s="17">
        <v>2.6666639999999996E-4</v>
      </c>
      <c r="E97" s="17">
        <v>0.02</v>
      </c>
      <c r="F97" s="18">
        <v>3.4400000000000004</v>
      </c>
    </row>
    <row r="98" spans="1:6" ht="15" customHeight="1" x14ac:dyDescent="0.2">
      <c r="A98" s="13" t="s">
        <v>98</v>
      </c>
      <c r="B98" s="19">
        <v>1</v>
      </c>
      <c r="C98" s="20">
        <v>2.6667000000000001E-5</v>
      </c>
      <c r="D98" s="20">
        <v>0</v>
      </c>
      <c r="E98" s="20">
        <v>0</v>
      </c>
      <c r="F98" s="21">
        <v>0.04</v>
      </c>
    </row>
    <row r="99" spans="1:6" ht="15" customHeight="1" x14ac:dyDescent="0.2">
      <c r="A99" s="13" t="s">
        <v>99</v>
      </c>
      <c r="B99" s="19">
        <v>1</v>
      </c>
      <c r="C99" s="20">
        <v>0.02</v>
      </c>
      <c r="D99" s="20">
        <v>0</v>
      </c>
      <c r="E99" s="20">
        <v>0.02</v>
      </c>
      <c r="F99" s="21">
        <v>3.36</v>
      </c>
    </row>
    <row r="100" spans="1:6" ht="15" customHeight="1" x14ac:dyDescent="0.2">
      <c r="A100" s="13" t="s">
        <v>100</v>
      </c>
      <c r="B100" s="19">
        <v>1</v>
      </c>
      <c r="C100" s="20">
        <v>3.33333E-4</v>
      </c>
      <c r="D100" s="20">
        <v>2.6666639999999996E-4</v>
      </c>
      <c r="E100" s="20">
        <v>0</v>
      </c>
      <c r="F100" s="21">
        <v>0.04</v>
      </c>
    </row>
    <row r="101" spans="1:6" ht="15" customHeight="1" x14ac:dyDescent="0.2">
      <c r="A101" s="13" t="s">
        <v>101</v>
      </c>
      <c r="B101" s="16">
        <v>2</v>
      </c>
      <c r="C101" s="17">
        <v>1.8666659999999999E-3</v>
      </c>
      <c r="D101" s="17">
        <v>0</v>
      </c>
      <c r="E101" s="17">
        <v>1.333333E-7</v>
      </c>
      <c r="F101" s="18">
        <v>3.15</v>
      </c>
    </row>
    <row r="102" spans="1:6" ht="15" customHeight="1" x14ac:dyDescent="0.2">
      <c r="A102" s="14" t="s">
        <v>199</v>
      </c>
      <c r="B102" s="19">
        <v>1</v>
      </c>
      <c r="C102" s="20">
        <v>1.3333329999999999E-3</v>
      </c>
      <c r="D102" s="20">
        <v>0</v>
      </c>
      <c r="E102" s="20">
        <v>1.333333E-7</v>
      </c>
      <c r="F102" s="21">
        <v>3</v>
      </c>
    </row>
    <row r="103" spans="1:6" ht="15" customHeight="1" x14ac:dyDescent="0.2">
      <c r="A103" s="13" t="s">
        <v>102</v>
      </c>
      <c r="B103" s="19">
        <v>1</v>
      </c>
      <c r="C103" s="20">
        <v>5.3333299999999998E-4</v>
      </c>
      <c r="D103" s="20">
        <v>0</v>
      </c>
      <c r="E103" s="20">
        <v>0</v>
      </c>
      <c r="F103" s="21">
        <v>0.15</v>
      </c>
    </row>
    <row r="104" spans="1:6" ht="15" customHeight="1" x14ac:dyDescent="0.2">
      <c r="A104" s="13" t="s">
        <v>103</v>
      </c>
      <c r="B104" s="16">
        <v>2</v>
      </c>
      <c r="C104" s="17">
        <v>1.2000000000000001E-3</v>
      </c>
      <c r="D104" s="17">
        <v>6.6666687500000006E-5</v>
      </c>
      <c r="E104" s="17">
        <v>0</v>
      </c>
      <c r="F104" s="18">
        <v>1.03</v>
      </c>
    </row>
    <row r="105" spans="1:6" ht="15" customHeight="1" x14ac:dyDescent="0.2">
      <c r="A105" s="13" t="s">
        <v>104</v>
      </c>
      <c r="B105" s="19">
        <v>1</v>
      </c>
      <c r="C105" s="20">
        <v>1.3333299999999999E-4</v>
      </c>
      <c r="D105" s="20">
        <v>0</v>
      </c>
      <c r="E105" s="20">
        <v>0</v>
      </c>
      <c r="F105" s="21">
        <v>0.03</v>
      </c>
    </row>
    <row r="106" spans="1:6" ht="15" customHeight="1" x14ac:dyDescent="0.2">
      <c r="A106" s="13" t="s">
        <v>105</v>
      </c>
      <c r="B106" s="19">
        <v>1</v>
      </c>
      <c r="C106" s="20">
        <v>1.0666670000000001E-3</v>
      </c>
      <c r="D106" s="20">
        <v>6.6666687500000006E-5</v>
      </c>
      <c r="E106" s="20">
        <v>0</v>
      </c>
      <c r="F106" s="21">
        <v>1</v>
      </c>
    </row>
    <row r="107" spans="1:6" ht="15" customHeight="1" x14ac:dyDescent="0.2">
      <c r="A107" s="13" t="s">
        <v>106</v>
      </c>
      <c r="B107" s="16">
        <v>2</v>
      </c>
      <c r="C107" s="17">
        <v>2.2666599999999999E-4</v>
      </c>
      <c r="D107" s="17">
        <v>0</v>
      </c>
      <c r="E107" s="17">
        <v>0</v>
      </c>
      <c r="F107" s="18">
        <v>0.13</v>
      </c>
    </row>
    <row r="108" spans="1:6" ht="15" customHeight="1" x14ac:dyDescent="0.2">
      <c r="A108" s="13" t="s">
        <v>200</v>
      </c>
      <c r="B108" s="19">
        <v>1</v>
      </c>
      <c r="C108" s="20">
        <v>9.3332999999999996E-5</v>
      </c>
      <c r="D108" s="20">
        <v>0</v>
      </c>
      <c r="E108" s="20">
        <v>0</v>
      </c>
      <c r="F108" s="21">
        <v>0.03</v>
      </c>
    </row>
    <row r="109" spans="1:6" ht="15" customHeight="1" x14ac:dyDescent="0.2">
      <c r="A109" s="13" t="s">
        <v>107</v>
      </c>
      <c r="B109" s="19">
        <v>1</v>
      </c>
      <c r="C109" s="20">
        <v>1.3333299999999999E-4</v>
      </c>
      <c r="D109" s="20">
        <v>0</v>
      </c>
      <c r="E109" s="20">
        <v>0</v>
      </c>
      <c r="F109" s="21">
        <v>0.1</v>
      </c>
    </row>
    <row r="110" spans="1:6" ht="15" customHeight="1" x14ac:dyDescent="0.2">
      <c r="A110" s="13" t="s">
        <v>108</v>
      </c>
      <c r="B110" s="16">
        <v>1</v>
      </c>
      <c r="C110" s="17">
        <v>1.3333329999999999E-3</v>
      </c>
      <c r="D110" s="17">
        <v>2.6666659999999997E-4</v>
      </c>
      <c r="E110" s="17">
        <v>0</v>
      </c>
      <c r="F110" s="18">
        <v>1</v>
      </c>
    </row>
    <row r="111" spans="1:6" ht="15" customHeight="1" x14ac:dyDescent="0.2">
      <c r="A111" s="13" t="s">
        <v>201</v>
      </c>
      <c r="B111" s="19">
        <v>1</v>
      </c>
      <c r="C111" s="20">
        <v>1.3333329999999999E-3</v>
      </c>
      <c r="D111" s="20">
        <v>2.6666659999999997E-4</v>
      </c>
      <c r="E111" s="20">
        <v>0</v>
      </c>
      <c r="F111" s="21">
        <v>1</v>
      </c>
    </row>
    <row r="112" spans="1:6" ht="15" customHeight="1" x14ac:dyDescent="0.2">
      <c r="A112" s="13" t="s">
        <v>109</v>
      </c>
      <c r="B112" s="16">
        <v>3</v>
      </c>
      <c r="C112" s="17">
        <v>2.00001E-4</v>
      </c>
      <c r="D112" s="17">
        <v>6.666699999999999E-5</v>
      </c>
      <c r="E112" s="17">
        <v>0</v>
      </c>
      <c r="F112" s="18">
        <v>0.01</v>
      </c>
    </row>
    <row r="113" spans="1:6" ht="15" customHeight="1" x14ac:dyDescent="0.2">
      <c r="A113" s="13" t="s">
        <v>110</v>
      </c>
      <c r="B113" s="19">
        <v>1</v>
      </c>
      <c r="C113" s="20">
        <v>2.6667000000000001E-5</v>
      </c>
      <c r="D113" s="20">
        <v>0</v>
      </c>
      <c r="E113" s="20">
        <v>0</v>
      </c>
      <c r="F113" s="21">
        <v>0</v>
      </c>
    </row>
    <row r="114" spans="1:6" ht="15" customHeight="1" x14ac:dyDescent="0.2">
      <c r="A114" s="13" t="s">
        <v>111</v>
      </c>
      <c r="B114" s="19">
        <v>2</v>
      </c>
      <c r="C114" s="20">
        <v>1.73334E-4</v>
      </c>
      <c r="D114" s="20">
        <v>6.6667000000000004E-5</v>
      </c>
      <c r="E114" s="20">
        <v>0</v>
      </c>
      <c r="F114" s="21">
        <v>0.01</v>
      </c>
    </row>
    <row r="115" spans="1:6" ht="21" customHeight="1" x14ac:dyDescent="0.2">
      <c r="A115" s="13" t="s">
        <v>10</v>
      </c>
      <c r="B115" s="16">
        <f>SUM(B116+B119+B124)</f>
        <v>9</v>
      </c>
      <c r="C115" s="17">
        <f>SUM(C116+C119+C124)</f>
        <v>2.0826665999999997E-2</v>
      </c>
      <c r="D115" s="17">
        <f t="shared" ref="D115:F115" si="4">SUM(D116+D119+D124)</f>
        <v>0</v>
      </c>
      <c r="E115" s="17">
        <f t="shared" si="4"/>
        <v>0</v>
      </c>
      <c r="F115" s="18">
        <f t="shared" si="4"/>
        <v>10.755000000000001</v>
      </c>
    </row>
    <row r="116" spans="1:6" ht="15" customHeight="1" x14ac:dyDescent="0.2">
      <c r="A116" s="13" t="s">
        <v>112</v>
      </c>
      <c r="B116" s="16">
        <v>2</v>
      </c>
      <c r="C116" s="17">
        <v>3.9999999999999996E-5</v>
      </c>
      <c r="D116" s="17">
        <v>0</v>
      </c>
      <c r="E116" s="17">
        <v>0</v>
      </c>
      <c r="F116" s="18">
        <v>0.06</v>
      </c>
    </row>
    <row r="117" spans="1:6" ht="15" customHeight="1" x14ac:dyDescent="0.2">
      <c r="A117" s="13" t="s">
        <v>193</v>
      </c>
      <c r="B117" s="19">
        <v>1</v>
      </c>
      <c r="C117" s="20">
        <v>2.6667000000000001E-5</v>
      </c>
      <c r="D117" s="20">
        <v>0</v>
      </c>
      <c r="E117" s="20">
        <v>0</v>
      </c>
      <c r="F117" s="21">
        <v>0.04</v>
      </c>
    </row>
    <row r="118" spans="1:6" ht="15" customHeight="1" x14ac:dyDescent="0.2">
      <c r="A118" s="13" t="s">
        <v>113</v>
      </c>
      <c r="B118" s="19">
        <v>1</v>
      </c>
      <c r="C118" s="20">
        <v>1.3332999999999999E-5</v>
      </c>
      <c r="D118" s="20">
        <v>0</v>
      </c>
      <c r="E118" s="20">
        <v>0</v>
      </c>
      <c r="F118" s="21">
        <v>0.02</v>
      </c>
    </row>
    <row r="119" spans="1:6" ht="15" customHeight="1" x14ac:dyDescent="0.2">
      <c r="A119" s="13" t="s">
        <v>114</v>
      </c>
      <c r="B119" s="16">
        <v>4</v>
      </c>
      <c r="C119" s="17">
        <v>2.0613332999999998E-2</v>
      </c>
      <c r="D119" s="17">
        <v>0</v>
      </c>
      <c r="E119" s="17">
        <v>0</v>
      </c>
      <c r="F119" s="18">
        <v>10.58</v>
      </c>
    </row>
    <row r="120" spans="1:6" ht="15" customHeight="1" x14ac:dyDescent="0.2">
      <c r="A120" s="13" t="s">
        <v>115</v>
      </c>
      <c r="B120" s="19">
        <v>1</v>
      </c>
      <c r="C120" s="20">
        <v>4.0000000000000002E-4</v>
      </c>
      <c r="D120" s="20">
        <v>0</v>
      </c>
      <c r="E120" s="20">
        <v>0</v>
      </c>
      <c r="F120" s="21">
        <v>0.3</v>
      </c>
    </row>
    <row r="121" spans="1:6" ht="15" customHeight="1" x14ac:dyDescent="0.2">
      <c r="A121" s="13" t="s">
        <v>116</v>
      </c>
      <c r="B121" s="19">
        <v>1</v>
      </c>
      <c r="C121" s="20">
        <v>0.02</v>
      </c>
      <c r="D121" s="20">
        <v>0</v>
      </c>
      <c r="E121" s="20">
        <v>0</v>
      </c>
      <c r="F121" s="21">
        <v>10</v>
      </c>
    </row>
    <row r="122" spans="1:6" ht="15" customHeight="1" x14ac:dyDescent="0.2">
      <c r="A122" s="13" t="s">
        <v>117</v>
      </c>
      <c r="B122" s="19">
        <v>1</v>
      </c>
      <c r="C122" s="20">
        <v>5.3332999999999999E-5</v>
      </c>
      <c r="D122" s="20">
        <v>0</v>
      </c>
      <c r="E122" s="20">
        <v>0</v>
      </c>
      <c r="F122" s="21">
        <v>0.08</v>
      </c>
    </row>
    <row r="123" spans="1:6" ht="15" customHeight="1" x14ac:dyDescent="0.2">
      <c r="A123" s="13" t="s">
        <v>118</v>
      </c>
      <c r="B123" s="19">
        <v>1</v>
      </c>
      <c r="C123" s="20">
        <v>1.6000000000000001E-4</v>
      </c>
      <c r="D123" s="20">
        <v>0</v>
      </c>
      <c r="E123" s="20">
        <v>0</v>
      </c>
      <c r="F123" s="21">
        <v>0.2</v>
      </c>
    </row>
    <row r="124" spans="1:6" ht="15" customHeight="1" x14ac:dyDescent="0.2">
      <c r="A124" s="13" t="s">
        <v>119</v>
      </c>
      <c r="B124" s="16">
        <v>3</v>
      </c>
      <c r="C124" s="17">
        <v>1.7333300000000002E-4</v>
      </c>
      <c r="D124" s="17">
        <v>0</v>
      </c>
      <c r="E124" s="17">
        <v>0</v>
      </c>
      <c r="F124" s="18">
        <v>0.11500000000000002</v>
      </c>
    </row>
    <row r="125" spans="1:6" ht="15" customHeight="1" x14ac:dyDescent="0.2">
      <c r="A125" s="13" t="s">
        <v>120</v>
      </c>
      <c r="B125" s="19">
        <v>1</v>
      </c>
      <c r="C125" s="20">
        <v>1.3333299999999999E-4</v>
      </c>
      <c r="D125" s="20">
        <v>0</v>
      </c>
      <c r="E125" s="20">
        <v>0</v>
      </c>
      <c r="F125" s="21">
        <v>0.08</v>
      </c>
    </row>
    <row r="126" spans="1:6" ht="15" customHeight="1" x14ac:dyDescent="0.2">
      <c r="A126" s="13" t="s">
        <v>121</v>
      </c>
      <c r="B126" s="19">
        <v>1</v>
      </c>
      <c r="C126" s="20">
        <v>1.3332999999999999E-5</v>
      </c>
      <c r="D126" s="20">
        <v>0</v>
      </c>
      <c r="E126" s="20">
        <v>0</v>
      </c>
      <c r="F126" s="21">
        <v>0.02</v>
      </c>
    </row>
    <row r="127" spans="1:6" ht="15" customHeight="1" x14ac:dyDescent="0.2">
      <c r="A127" s="13" t="s">
        <v>122</v>
      </c>
      <c r="B127" s="19">
        <v>1</v>
      </c>
      <c r="C127" s="20">
        <v>2.6667000000000001E-5</v>
      </c>
      <c r="D127" s="20">
        <v>0</v>
      </c>
      <c r="E127" s="20">
        <v>0</v>
      </c>
      <c r="F127" s="21">
        <v>1.4999999999999999E-2</v>
      </c>
    </row>
    <row r="128" spans="1:6" ht="21" customHeight="1" x14ac:dyDescent="0.2">
      <c r="A128" s="13" t="s">
        <v>192</v>
      </c>
      <c r="B128" s="16">
        <f>SUM(B129+B132+B134+B137+B142)</f>
        <v>16</v>
      </c>
      <c r="C128" s="17">
        <f>SUM(C129+C132+C134+C137+C142)</f>
        <v>8.7999990000000011E-3</v>
      </c>
      <c r="D128" s="17">
        <f t="shared" ref="D128:F128" si="5">SUM(D129+D132+D134+D137+D142)</f>
        <v>2.2533332333333337E-3</v>
      </c>
      <c r="E128" s="17">
        <f t="shared" si="5"/>
        <v>2.6666670000000002E-3</v>
      </c>
      <c r="F128" s="18">
        <f t="shared" si="5"/>
        <v>3.9699999999999998</v>
      </c>
    </row>
    <row r="129" spans="1:6" ht="15" customHeight="1" x14ac:dyDescent="0.2">
      <c r="A129" s="13" t="s">
        <v>123</v>
      </c>
      <c r="B129" s="16">
        <v>3</v>
      </c>
      <c r="C129" s="17">
        <v>3.0666599999999998E-4</v>
      </c>
      <c r="D129" s="17">
        <v>7.9999800000000006E-5</v>
      </c>
      <c r="E129" s="17">
        <v>0</v>
      </c>
      <c r="F129" s="18">
        <v>7.5000000000000011E-2</v>
      </c>
    </row>
    <row r="130" spans="1:6" ht="15" customHeight="1" x14ac:dyDescent="0.2">
      <c r="A130" s="13" t="s">
        <v>124</v>
      </c>
      <c r="B130" s="19">
        <v>2</v>
      </c>
      <c r="C130" s="20">
        <v>2.9333300000000001E-4</v>
      </c>
      <c r="D130" s="20">
        <v>7.9999799999999993E-5</v>
      </c>
      <c r="E130" s="20">
        <v>0</v>
      </c>
      <c r="F130" s="21">
        <v>5.5E-2</v>
      </c>
    </row>
    <row r="131" spans="1:6" ht="15" customHeight="1" x14ac:dyDescent="0.2">
      <c r="A131" s="13" t="s">
        <v>125</v>
      </c>
      <c r="B131" s="19">
        <v>1</v>
      </c>
      <c r="C131" s="20">
        <v>1.3332999999999999E-5</v>
      </c>
      <c r="D131" s="20">
        <v>0</v>
      </c>
      <c r="E131" s="20">
        <v>0</v>
      </c>
      <c r="F131" s="21">
        <v>0.02</v>
      </c>
    </row>
    <row r="132" spans="1:6" ht="15" customHeight="1" x14ac:dyDescent="0.2">
      <c r="A132" s="13" t="s">
        <v>126</v>
      </c>
      <c r="B132" s="16">
        <v>1</v>
      </c>
      <c r="C132" s="17">
        <v>2E-3</v>
      </c>
      <c r="D132" s="17">
        <v>3.3333333333333338E-4</v>
      </c>
      <c r="E132" s="17">
        <v>0</v>
      </c>
      <c r="F132" s="18">
        <v>1.5</v>
      </c>
    </row>
    <row r="133" spans="1:6" ht="15" customHeight="1" x14ac:dyDescent="0.2">
      <c r="A133" s="13" t="s">
        <v>127</v>
      </c>
      <c r="B133" s="19">
        <v>1</v>
      </c>
      <c r="C133" s="20">
        <v>2E-3</v>
      </c>
      <c r="D133" s="20">
        <v>3.3333333333333338E-4</v>
      </c>
      <c r="E133" s="20">
        <v>0</v>
      </c>
      <c r="F133" s="21">
        <v>1.5</v>
      </c>
    </row>
    <row r="134" spans="1:6" ht="15" customHeight="1" x14ac:dyDescent="0.2">
      <c r="A134" s="13" t="s">
        <v>128</v>
      </c>
      <c r="B134" s="16">
        <v>3</v>
      </c>
      <c r="C134" s="17">
        <v>4.5333299999999999E-4</v>
      </c>
      <c r="D134" s="17">
        <v>3.9999749999999999E-5</v>
      </c>
      <c r="E134" s="17">
        <v>0</v>
      </c>
      <c r="F134" s="18">
        <v>0.23000000000000004</v>
      </c>
    </row>
    <row r="135" spans="1:6" ht="15" customHeight="1" x14ac:dyDescent="0.2">
      <c r="A135" s="13" t="s">
        <v>129</v>
      </c>
      <c r="B135" s="19">
        <v>1</v>
      </c>
      <c r="C135" s="20">
        <v>5.3332999999999999E-5</v>
      </c>
      <c r="D135" s="20">
        <v>3.9999749999999999E-5</v>
      </c>
      <c r="E135" s="20">
        <v>0</v>
      </c>
      <c r="F135" s="21">
        <v>0.03</v>
      </c>
    </row>
    <row r="136" spans="1:6" ht="15" customHeight="1" x14ac:dyDescent="0.2">
      <c r="A136" s="13" t="s">
        <v>130</v>
      </c>
      <c r="B136" s="19">
        <v>2</v>
      </c>
      <c r="C136" s="20">
        <v>3.9999999999999996E-4</v>
      </c>
      <c r="D136" s="20">
        <v>0</v>
      </c>
      <c r="E136" s="20">
        <v>0</v>
      </c>
      <c r="F136" s="21">
        <v>0.2</v>
      </c>
    </row>
    <row r="137" spans="1:6" ht="15" customHeight="1" x14ac:dyDescent="0.2">
      <c r="A137" s="13" t="s">
        <v>131</v>
      </c>
      <c r="B137" s="16">
        <v>6</v>
      </c>
      <c r="C137" s="17">
        <v>3.9066670000000008E-3</v>
      </c>
      <c r="D137" s="17">
        <v>1.6000002500000002E-3</v>
      </c>
      <c r="E137" s="17">
        <v>2.6666670000000002E-3</v>
      </c>
      <c r="F137" s="18">
        <v>1.1249999999999998</v>
      </c>
    </row>
    <row r="138" spans="1:6" ht="15" customHeight="1" x14ac:dyDescent="0.2">
      <c r="A138" s="13" t="s">
        <v>132</v>
      </c>
      <c r="B138" s="19">
        <v>2</v>
      </c>
      <c r="C138" s="20">
        <v>3.9999999999999996E-5</v>
      </c>
      <c r="D138" s="20">
        <v>0</v>
      </c>
      <c r="E138" s="20">
        <v>0</v>
      </c>
      <c r="F138" s="21">
        <v>6.5000000000000002E-2</v>
      </c>
    </row>
    <row r="139" spans="1:6" ht="15" customHeight="1" x14ac:dyDescent="0.2">
      <c r="A139" s="13" t="s">
        <v>133</v>
      </c>
      <c r="B139" s="19">
        <v>2</v>
      </c>
      <c r="C139" s="20">
        <v>3.7333340000000005E-3</v>
      </c>
      <c r="D139" s="20">
        <v>1.6000002500000002E-3</v>
      </c>
      <c r="E139" s="20">
        <v>2.6666670000000002E-3</v>
      </c>
      <c r="F139" s="21">
        <v>0.99</v>
      </c>
    </row>
    <row r="140" spans="1:6" ht="15" customHeight="1" x14ac:dyDescent="0.2">
      <c r="A140" s="13" t="s">
        <v>134</v>
      </c>
      <c r="B140" s="19">
        <v>1</v>
      </c>
      <c r="C140" s="20">
        <v>5.3332999999999999E-5</v>
      </c>
      <c r="D140" s="20">
        <v>0</v>
      </c>
      <c r="E140" s="20">
        <v>0</v>
      </c>
      <c r="F140" s="21">
        <v>0.03</v>
      </c>
    </row>
    <row r="141" spans="1:6" ht="15" customHeight="1" x14ac:dyDescent="0.2">
      <c r="A141" s="13" t="s">
        <v>135</v>
      </c>
      <c r="B141" s="19">
        <v>1</v>
      </c>
      <c r="C141" s="20">
        <v>8.0000000000000007E-5</v>
      </c>
      <c r="D141" s="20">
        <v>0</v>
      </c>
      <c r="E141" s="20">
        <v>0</v>
      </c>
      <c r="F141" s="21">
        <v>0.04</v>
      </c>
    </row>
    <row r="142" spans="1:6" ht="15" customHeight="1" x14ac:dyDescent="0.2">
      <c r="A142" s="13" t="s">
        <v>136</v>
      </c>
      <c r="B142" s="16">
        <v>3</v>
      </c>
      <c r="C142" s="17">
        <v>2.1333329999999998E-3</v>
      </c>
      <c r="D142" s="17">
        <v>2.0000009999999999E-4</v>
      </c>
      <c r="E142" s="17">
        <v>0</v>
      </c>
      <c r="F142" s="18">
        <v>1.04</v>
      </c>
    </row>
    <row r="143" spans="1:6" ht="15" customHeight="1" x14ac:dyDescent="0.2">
      <c r="A143" s="13" t="s">
        <v>137</v>
      </c>
      <c r="B143" s="19">
        <v>1</v>
      </c>
      <c r="C143" s="20">
        <v>1.3333329999999999E-3</v>
      </c>
      <c r="D143" s="20">
        <v>0</v>
      </c>
      <c r="E143" s="20">
        <v>0</v>
      </c>
      <c r="F143" s="21">
        <v>0.66</v>
      </c>
    </row>
    <row r="144" spans="1:6" ht="15" customHeight="1" x14ac:dyDescent="0.2">
      <c r="A144" s="13" t="s">
        <v>138</v>
      </c>
      <c r="B144" s="19">
        <v>1</v>
      </c>
      <c r="C144" s="20">
        <v>6.6666700000000002E-4</v>
      </c>
      <c r="D144" s="20">
        <v>2.0000010000000002E-4</v>
      </c>
      <c r="E144" s="20">
        <v>0</v>
      </c>
      <c r="F144" s="21">
        <v>0.3</v>
      </c>
    </row>
    <row r="145" spans="1:6" ht="15" customHeight="1" x14ac:dyDescent="0.2">
      <c r="A145" s="13" t="s">
        <v>139</v>
      </c>
      <c r="B145" s="19">
        <v>1</v>
      </c>
      <c r="C145" s="20">
        <v>1.3333299999999999E-4</v>
      </c>
      <c r="D145" s="20">
        <v>0</v>
      </c>
      <c r="E145" s="20">
        <v>0</v>
      </c>
      <c r="F145" s="21">
        <v>0.08</v>
      </c>
    </row>
    <row r="146" spans="1:6" s="5" customFormat="1" ht="21" customHeight="1" x14ac:dyDescent="0.2">
      <c r="A146" s="13" t="s">
        <v>11</v>
      </c>
      <c r="B146" s="16">
        <f>SUM(B147+B149+B152+B158+B160+B165+B172+B175)</f>
        <v>63</v>
      </c>
      <c r="C146" s="17">
        <f>SUM(C147+C149+C152+C158+C160+C165+C172+C175)</f>
        <v>0.12686667099999999</v>
      </c>
      <c r="D146" s="17">
        <f>SUM(D147+D149+D152+D158+D160+D165+D172+D175)</f>
        <v>7.9466671383333371E-3</v>
      </c>
      <c r="E146" s="17">
        <f>SUM(E147+E149+E152+E158+E160+E165+E172+E175)</f>
        <v>1.3333329999999999E-3</v>
      </c>
      <c r="F146" s="18">
        <f>SUM(F147+F149+F152+F158+F160+F165+F172+F175)</f>
        <v>34.409999999999989</v>
      </c>
    </row>
    <row r="147" spans="1:6" ht="15" customHeight="1" x14ac:dyDescent="0.2">
      <c r="A147" s="13" t="s">
        <v>140</v>
      </c>
      <c r="B147" s="16">
        <v>2</v>
      </c>
      <c r="C147" s="17">
        <v>1.4133329999999999E-3</v>
      </c>
      <c r="D147" s="17">
        <v>3.9999989999999999E-4</v>
      </c>
      <c r="E147" s="17">
        <v>0</v>
      </c>
      <c r="F147" s="18">
        <v>0.54</v>
      </c>
    </row>
    <row r="148" spans="1:6" ht="15" customHeight="1" x14ac:dyDescent="0.2">
      <c r="A148" s="13" t="s">
        <v>202</v>
      </c>
      <c r="B148" s="19">
        <v>2</v>
      </c>
      <c r="C148" s="20">
        <v>1.4133329999999999E-3</v>
      </c>
      <c r="D148" s="20">
        <v>3.9999989999999999E-4</v>
      </c>
      <c r="E148" s="20">
        <v>0</v>
      </c>
      <c r="F148" s="21">
        <v>0.54</v>
      </c>
    </row>
    <row r="149" spans="1:6" ht="15" customHeight="1" x14ac:dyDescent="0.2">
      <c r="A149" s="13" t="s">
        <v>141</v>
      </c>
      <c r="B149" s="16">
        <v>3</v>
      </c>
      <c r="C149" s="17">
        <v>2.6533329999999999E-3</v>
      </c>
      <c r="D149" s="17">
        <v>2.5333328333333337E-4</v>
      </c>
      <c r="E149" s="17">
        <v>1.3333329999999999E-3</v>
      </c>
      <c r="F149" s="18">
        <v>1.6600000000000001</v>
      </c>
    </row>
    <row r="150" spans="1:6" ht="15" customHeight="1" x14ac:dyDescent="0.2">
      <c r="A150" s="13" t="s">
        <v>142</v>
      </c>
      <c r="B150" s="19">
        <v>2</v>
      </c>
      <c r="C150" s="20">
        <v>2.5333329999999996E-3</v>
      </c>
      <c r="D150" s="20">
        <v>1.9999994999999999E-4</v>
      </c>
      <c r="E150" s="20">
        <v>1.3333329999999999E-3</v>
      </c>
      <c r="F150" s="21">
        <v>1.63</v>
      </c>
    </row>
    <row r="151" spans="1:6" ht="15" customHeight="1" x14ac:dyDescent="0.2">
      <c r="A151" s="13" t="s">
        <v>143</v>
      </c>
      <c r="B151" s="19">
        <v>1</v>
      </c>
      <c r="C151" s="20">
        <v>1.2E-4</v>
      </c>
      <c r="D151" s="20">
        <v>5.3333333333333333E-5</v>
      </c>
      <c r="E151" s="20">
        <v>0</v>
      </c>
      <c r="F151" s="21">
        <v>0.03</v>
      </c>
    </row>
    <row r="152" spans="1:6" ht="15" customHeight="1" x14ac:dyDescent="0.2">
      <c r="A152" s="13" t="s">
        <v>144</v>
      </c>
      <c r="B152" s="16">
        <v>6</v>
      </c>
      <c r="C152" s="17">
        <v>6.1253333999999993E-2</v>
      </c>
      <c r="D152" s="17">
        <v>0</v>
      </c>
      <c r="E152" s="17">
        <v>0</v>
      </c>
      <c r="F152" s="18">
        <v>0.48</v>
      </c>
    </row>
    <row r="153" spans="1:6" ht="15" customHeight="1" x14ac:dyDescent="0.2">
      <c r="A153" s="13" t="s">
        <v>145</v>
      </c>
      <c r="B153" s="19">
        <v>1</v>
      </c>
      <c r="C153" s="20">
        <v>5.3332999999999999E-5</v>
      </c>
      <c r="D153" s="20">
        <v>0</v>
      </c>
      <c r="E153" s="20">
        <v>0</v>
      </c>
      <c r="F153" s="21">
        <v>0.03</v>
      </c>
    </row>
    <row r="154" spans="1:6" ht="15" customHeight="1" x14ac:dyDescent="0.2">
      <c r="A154" s="13" t="s">
        <v>146</v>
      </c>
      <c r="B154" s="19">
        <v>2</v>
      </c>
      <c r="C154" s="20">
        <v>1.3333400000000001E-4</v>
      </c>
      <c r="D154" s="20">
        <v>0</v>
      </c>
      <c r="E154" s="20">
        <v>0</v>
      </c>
      <c r="F154" s="21">
        <v>0.12</v>
      </c>
    </row>
    <row r="155" spans="1:6" ht="15" customHeight="1" x14ac:dyDescent="0.2">
      <c r="A155" s="13" t="s">
        <v>147</v>
      </c>
      <c r="B155" s="19">
        <v>1</v>
      </c>
      <c r="C155" s="20">
        <v>6.6666700000000002E-4</v>
      </c>
      <c r="D155" s="20">
        <v>0</v>
      </c>
      <c r="E155" s="20">
        <v>0</v>
      </c>
      <c r="F155" s="21">
        <v>0.3</v>
      </c>
    </row>
    <row r="156" spans="1:6" ht="15" customHeight="1" x14ac:dyDescent="0.2">
      <c r="A156" s="13" t="s">
        <v>148</v>
      </c>
      <c r="B156" s="19">
        <v>1</v>
      </c>
      <c r="C156" s="20">
        <v>0.06</v>
      </c>
      <c r="D156" s="20">
        <v>0</v>
      </c>
      <c r="E156" s="20">
        <v>0</v>
      </c>
      <c r="F156" s="21">
        <v>0.03</v>
      </c>
    </row>
    <row r="157" spans="1:6" ht="15" customHeight="1" x14ac:dyDescent="0.2">
      <c r="A157" s="13" t="s">
        <v>149</v>
      </c>
      <c r="B157" s="19">
        <v>1</v>
      </c>
      <c r="C157" s="20">
        <v>4.0000000000000002E-4</v>
      </c>
      <c r="D157" s="20">
        <v>0</v>
      </c>
      <c r="E157" s="20">
        <v>0</v>
      </c>
      <c r="F157" s="21">
        <v>0</v>
      </c>
    </row>
    <row r="158" spans="1:6" ht="15" customHeight="1" x14ac:dyDescent="0.2">
      <c r="A158" s="13" t="s">
        <v>150</v>
      </c>
      <c r="B158" s="16">
        <v>1</v>
      </c>
      <c r="C158" s="17">
        <v>2.0000000000000001E-4</v>
      </c>
      <c r="D158" s="17">
        <v>0</v>
      </c>
      <c r="E158" s="17">
        <v>0</v>
      </c>
      <c r="F158" s="18">
        <v>0.15</v>
      </c>
    </row>
    <row r="159" spans="1:6" ht="15" customHeight="1" x14ac:dyDescent="0.2">
      <c r="A159" s="13" t="s">
        <v>203</v>
      </c>
      <c r="B159" s="19">
        <v>1</v>
      </c>
      <c r="C159" s="20">
        <v>2.0000000000000001E-4</v>
      </c>
      <c r="D159" s="20">
        <v>0</v>
      </c>
      <c r="E159" s="20">
        <v>0</v>
      </c>
      <c r="F159" s="21">
        <v>0.15</v>
      </c>
    </row>
    <row r="160" spans="1:6" ht="15" customHeight="1" x14ac:dyDescent="0.2">
      <c r="A160" s="13" t="s">
        <v>151</v>
      </c>
      <c r="B160" s="16">
        <v>4</v>
      </c>
      <c r="C160" s="17">
        <v>1.5466670000000001E-3</v>
      </c>
      <c r="D160" s="17">
        <v>0</v>
      </c>
      <c r="E160" s="17">
        <v>0</v>
      </c>
      <c r="F160" s="18">
        <v>1.38</v>
      </c>
    </row>
    <row r="161" spans="1:6" ht="15" customHeight="1" x14ac:dyDescent="0.2">
      <c r="A161" s="13" t="s">
        <v>204</v>
      </c>
      <c r="B161" s="19">
        <v>1</v>
      </c>
      <c r="C161" s="20">
        <v>6.6666700000000002E-4</v>
      </c>
      <c r="D161" s="20">
        <v>0</v>
      </c>
      <c r="E161" s="20">
        <v>0</v>
      </c>
      <c r="F161" s="21">
        <v>0.9</v>
      </c>
    </row>
    <row r="162" spans="1:6" ht="15" customHeight="1" x14ac:dyDescent="0.2">
      <c r="A162" s="13" t="s">
        <v>152</v>
      </c>
      <c r="B162" s="19">
        <v>1</v>
      </c>
      <c r="C162" s="20">
        <v>2.66667E-4</v>
      </c>
      <c r="D162" s="20">
        <v>0</v>
      </c>
      <c r="E162" s="20">
        <v>0</v>
      </c>
      <c r="F162" s="21">
        <v>0.2</v>
      </c>
    </row>
    <row r="163" spans="1:6" ht="15" customHeight="1" x14ac:dyDescent="0.2">
      <c r="A163" s="13" t="s">
        <v>153</v>
      </c>
      <c r="B163" s="19">
        <v>1</v>
      </c>
      <c r="C163" s="20">
        <v>1.3333299999999999E-4</v>
      </c>
      <c r="D163" s="20">
        <v>0</v>
      </c>
      <c r="E163" s="20">
        <v>0</v>
      </c>
      <c r="F163" s="21">
        <v>0.08</v>
      </c>
    </row>
    <row r="164" spans="1:6" ht="15" customHeight="1" x14ac:dyDescent="0.2">
      <c r="A164" s="13" t="s">
        <v>154</v>
      </c>
      <c r="B164" s="19">
        <v>1</v>
      </c>
      <c r="C164" s="20">
        <v>4.8000000000000001E-4</v>
      </c>
      <c r="D164" s="20">
        <v>0</v>
      </c>
      <c r="E164" s="20">
        <v>0</v>
      </c>
      <c r="F164" s="21">
        <v>0.2</v>
      </c>
    </row>
    <row r="165" spans="1:6" ht="15" customHeight="1" x14ac:dyDescent="0.2">
      <c r="A165" s="13" t="s">
        <v>93</v>
      </c>
      <c r="B165" s="16">
        <v>44</v>
      </c>
      <c r="C165" s="17">
        <v>5.9040003000000008E-2</v>
      </c>
      <c r="D165" s="17">
        <v>7.2933339550000035E-3</v>
      </c>
      <c r="E165" s="17">
        <v>0</v>
      </c>
      <c r="F165" s="18">
        <v>29.729999999999993</v>
      </c>
    </row>
    <row r="166" spans="1:6" ht="15" customHeight="1" x14ac:dyDescent="0.2">
      <c r="A166" s="13" t="s">
        <v>205</v>
      </c>
      <c r="B166" s="19">
        <v>14</v>
      </c>
      <c r="C166" s="20">
        <v>2.1600001000000001E-2</v>
      </c>
      <c r="D166" s="20">
        <v>2.2133336283333333E-3</v>
      </c>
      <c r="E166" s="20">
        <v>0</v>
      </c>
      <c r="F166" s="21">
        <v>6.0200000000000005</v>
      </c>
    </row>
    <row r="167" spans="1:6" ht="15" customHeight="1" x14ac:dyDescent="0.2">
      <c r="A167" s="13" t="s">
        <v>155</v>
      </c>
      <c r="B167" s="19">
        <v>19</v>
      </c>
      <c r="C167" s="20">
        <v>3.2000002E-2</v>
      </c>
      <c r="D167" s="20">
        <v>4.2400002266666662E-3</v>
      </c>
      <c r="E167" s="20">
        <v>0</v>
      </c>
      <c r="F167" s="21">
        <v>20.2</v>
      </c>
    </row>
    <row r="168" spans="1:6" ht="15" customHeight="1" x14ac:dyDescent="0.2">
      <c r="A168" s="13" t="s">
        <v>156</v>
      </c>
      <c r="B168" s="19">
        <v>2</v>
      </c>
      <c r="C168" s="20">
        <v>1.7333329999999999E-3</v>
      </c>
      <c r="D168" s="20">
        <v>5.3333319999999994E-4</v>
      </c>
      <c r="E168" s="20">
        <v>0</v>
      </c>
      <c r="F168" s="21">
        <v>0.9</v>
      </c>
    </row>
    <row r="169" spans="1:6" ht="15" customHeight="1" x14ac:dyDescent="0.2">
      <c r="A169" s="13" t="s">
        <v>189</v>
      </c>
      <c r="B169" s="19">
        <v>3</v>
      </c>
      <c r="C169" s="20">
        <v>2.2133330000000001E-3</v>
      </c>
      <c r="D169" s="20">
        <v>2.399999E-4</v>
      </c>
      <c r="E169" s="20">
        <v>0</v>
      </c>
      <c r="F169" s="21">
        <v>0.97000000000000008</v>
      </c>
    </row>
    <row r="170" spans="1:6" ht="15" customHeight="1" x14ac:dyDescent="0.2">
      <c r="A170" s="13" t="s">
        <v>157</v>
      </c>
      <c r="B170" s="19">
        <v>3</v>
      </c>
      <c r="C170" s="20">
        <v>3.3333400000000002E-4</v>
      </c>
      <c r="D170" s="20">
        <v>6.666699999999999E-5</v>
      </c>
      <c r="E170" s="20">
        <v>0</v>
      </c>
      <c r="F170" s="21">
        <v>0.04</v>
      </c>
    </row>
    <row r="171" spans="1:6" ht="15" customHeight="1" x14ac:dyDescent="0.2">
      <c r="A171" s="13" t="s">
        <v>158</v>
      </c>
      <c r="B171" s="19">
        <v>3</v>
      </c>
      <c r="C171" s="20">
        <v>1.16E-3</v>
      </c>
      <c r="D171" s="20">
        <v>0</v>
      </c>
      <c r="E171" s="20">
        <v>0</v>
      </c>
      <c r="F171" s="21">
        <v>1.6</v>
      </c>
    </row>
    <row r="172" spans="1:6" ht="15" customHeight="1" x14ac:dyDescent="0.2">
      <c r="A172" s="13" t="s">
        <v>159</v>
      </c>
      <c r="B172" s="16">
        <v>2</v>
      </c>
      <c r="C172" s="17">
        <v>3.3333400000000002E-4</v>
      </c>
      <c r="D172" s="17">
        <v>0</v>
      </c>
      <c r="E172" s="17">
        <v>0</v>
      </c>
      <c r="F172" s="18">
        <v>0.22</v>
      </c>
    </row>
    <row r="173" spans="1:6" ht="15" customHeight="1" x14ac:dyDescent="0.2">
      <c r="A173" s="13" t="s">
        <v>206</v>
      </c>
      <c r="B173" s="19">
        <v>1</v>
      </c>
      <c r="C173" s="20">
        <v>6.6667000000000004E-5</v>
      </c>
      <c r="D173" s="20">
        <v>0</v>
      </c>
      <c r="E173" s="20">
        <v>0</v>
      </c>
      <c r="F173" s="21">
        <v>0.02</v>
      </c>
    </row>
    <row r="174" spans="1:6" ht="15" customHeight="1" x14ac:dyDescent="0.2">
      <c r="A174" s="13" t="s">
        <v>75</v>
      </c>
      <c r="B174" s="19">
        <v>1</v>
      </c>
      <c r="C174" s="20">
        <v>2.66667E-4</v>
      </c>
      <c r="D174" s="20">
        <v>0</v>
      </c>
      <c r="E174" s="20">
        <v>0</v>
      </c>
      <c r="F174" s="21">
        <v>0.2</v>
      </c>
    </row>
    <row r="175" spans="1:6" ht="15" customHeight="1" x14ac:dyDescent="0.2">
      <c r="A175" s="13" t="s">
        <v>160</v>
      </c>
      <c r="B175" s="16">
        <v>1</v>
      </c>
      <c r="C175" s="17">
        <v>4.2666699999999999E-4</v>
      </c>
      <c r="D175" s="17">
        <v>0</v>
      </c>
      <c r="E175" s="17">
        <v>0</v>
      </c>
      <c r="F175" s="18">
        <v>0.25</v>
      </c>
    </row>
    <row r="176" spans="1:6" ht="15" customHeight="1" x14ac:dyDescent="0.2">
      <c r="A176" s="13" t="s">
        <v>161</v>
      </c>
      <c r="B176" s="19">
        <v>1</v>
      </c>
      <c r="C176" s="20">
        <v>4.2666699999999999E-4</v>
      </c>
      <c r="D176" s="20">
        <v>0</v>
      </c>
      <c r="E176" s="20">
        <v>0</v>
      </c>
      <c r="F176" s="21">
        <v>0.25</v>
      </c>
    </row>
    <row r="177" spans="1:6" s="5" customFormat="1" ht="21" customHeight="1" x14ac:dyDescent="0.2">
      <c r="A177" s="13" t="s">
        <v>12</v>
      </c>
      <c r="B177" s="16">
        <f>SUM(B178+B183+B186+B192+B197+B202+B204)</f>
        <v>65</v>
      </c>
      <c r="C177" s="17">
        <f>SUM(C178+C183+C186+C192+C197+C202+C204)</f>
        <v>0.35441333599999997</v>
      </c>
      <c r="D177" s="17">
        <f t="shared" ref="D177:F177" si="6">SUM(D178+D183+D186+D192+D197+D202+D204)</f>
        <v>0.10167333380173159</v>
      </c>
      <c r="E177" s="17">
        <f t="shared" si="6"/>
        <v>1.3333333333333331E-4</v>
      </c>
      <c r="F177" s="18">
        <f t="shared" si="6"/>
        <v>67.10499999999999</v>
      </c>
    </row>
    <row r="178" spans="1:6" ht="15" customHeight="1" x14ac:dyDescent="0.2">
      <c r="A178" s="13" t="s">
        <v>162</v>
      </c>
      <c r="B178" s="16">
        <v>5</v>
      </c>
      <c r="C178" s="17">
        <v>9.4000010000000016E-3</v>
      </c>
      <c r="D178" s="17">
        <v>6.666675E-5</v>
      </c>
      <c r="E178" s="17">
        <v>0</v>
      </c>
      <c r="F178" s="18">
        <v>2.7</v>
      </c>
    </row>
    <row r="179" spans="1:6" ht="15" customHeight="1" x14ac:dyDescent="0.2">
      <c r="A179" s="13" t="s">
        <v>207</v>
      </c>
      <c r="B179" s="19">
        <v>1</v>
      </c>
      <c r="C179" s="20">
        <v>6.6666670000000003E-3</v>
      </c>
      <c r="D179" s="20">
        <v>0</v>
      </c>
      <c r="E179" s="20">
        <v>0</v>
      </c>
      <c r="F179" s="21">
        <v>2</v>
      </c>
    </row>
    <row r="180" spans="1:6" ht="15" customHeight="1" x14ac:dyDescent="0.2">
      <c r="A180" s="13" t="s">
        <v>163</v>
      </c>
      <c r="B180" s="19">
        <v>1</v>
      </c>
      <c r="C180" s="20">
        <v>8.0000000000000004E-4</v>
      </c>
      <c r="D180" s="20">
        <v>0</v>
      </c>
      <c r="E180" s="20">
        <v>0</v>
      </c>
      <c r="F180" s="21">
        <v>0.3</v>
      </c>
    </row>
    <row r="181" spans="1:6" ht="15" customHeight="1" x14ac:dyDescent="0.2">
      <c r="A181" s="13" t="s">
        <v>164</v>
      </c>
      <c r="B181" s="19">
        <v>1</v>
      </c>
      <c r="C181" s="20">
        <v>2.66667E-4</v>
      </c>
      <c r="D181" s="20">
        <v>6.666675E-5</v>
      </c>
      <c r="E181" s="20">
        <v>0</v>
      </c>
      <c r="F181" s="21">
        <v>0.1</v>
      </c>
    </row>
    <row r="182" spans="1:6" ht="15" customHeight="1" x14ac:dyDescent="0.2">
      <c r="A182" s="13" t="s">
        <v>165</v>
      </c>
      <c r="B182" s="19">
        <v>2</v>
      </c>
      <c r="C182" s="20">
        <v>1.6666670000000001E-3</v>
      </c>
      <c r="D182" s="20">
        <v>0</v>
      </c>
      <c r="E182" s="20">
        <v>0</v>
      </c>
      <c r="F182" s="21">
        <v>0.3</v>
      </c>
    </row>
    <row r="183" spans="1:6" ht="15" customHeight="1" x14ac:dyDescent="0.2">
      <c r="A183" s="13" t="s">
        <v>166</v>
      </c>
      <c r="B183" s="16">
        <v>5</v>
      </c>
      <c r="C183" s="17">
        <v>4.1133333999999994E-2</v>
      </c>
      <c r="D183" s="17">
        <v>3.0000000000000001E-3</v>
      </c>
      <c r="E183" s="17">
        <v>0</v>
      </c>
      <c r="F183" s="18">
        <v>5.5499999999999989</v>
      </c>
    </row>
    <row r="184" spans="1:6" ht="15" customHeight="1" x14ac:dyDescent="0.2">
      <c r="A184" s="13" t="s">
        <v>167</v>
      </c>
      <c r="B184" s="19">
        <v>4</v>
      </c>
      <c r="C184" s="20">
        <v>3.9466666999999997E-2</v>
      </c>
      <c r="D184" s="20">
        <v>3.0000000000000001E-3</v>
      </c>
      <c r="E184" s="20">
        <v>0</v>
      </c>
      <c r="F184" s="21">
        <v>3.05</v>
      </c>
    </row>
    <row r="185" spans="1:6" ht="15" customHeight="1" x14ac:dyDescent="0.2">
      <c r="A185" s="13" t="s">
        <v>168</v>
      </c>
      <c r="B185" s="19">
        <v>1</v>
      </c>
      <c r="C185" s="20">
        <v>1.6666669999999999E-3</v>
      </c>
      <c r="D185" s="20">
        <v>0</v>
      </c>
      <c r="E185" s="20">
        <v>0</v>
      </c>
      <c r="F185" s="21">
        <v>2.5</v>
      </c>
    </row>
    <row r="186" spans="1:6" ht="15" customHeight="1" x14ac:dyDescent="0.2">
      <c r="A186" s="13" t="s">
        <v>169</v>
      </c>
      <c r="B186" s="16">
        <v>20</v>
      </c>
      <c r="C186" s="17">
        <v>0.15795999799999999</v>
      </c>
      <c r="D186" s="17">
        <v>2.0513332933333336E-2</v>
      </c>
      <c r="E186" s="17">
        <v>0</v>
      </c>
      <c r="F186" s="18">
        <v>29.22</v>
      </c>
    </row>
    <row r="187" spans="1:6" ht="15" customHeight="1" x14ac:dyDescent="0.2">
      <c r="A187" s="13" t="s">
        <v>208</v>
      </c>
      <c r="B187" s="19">
        <v>1</v>
      </c>
      <c r="C187" s="20">
        <v>1.3333299999999999E-4</v>
      </c>
      <c r="D187" s="20">
        <v>0</v>
      </c>
      <c r="E187" s="20">
        <v>0</v>
      </c>
      <c r="F187" s="21">
        <v>0.06</v>
      </c>
    </row>
    <row r="188" spans="1:6" ht="15" customHeight="1" x14ac:dyDescent="0.2">
      <c r="A188" s="13" t="s">
        <v>170</v>
      </c>
      <c r="B188" s="19">
        <v>1</v>
      </c>
      <c r="C188" s="20">
        <v>2.0000000000000001E-4</v>
      </c>
      <c r="D188" s="20">
        <v>0</v>
      </c>
      <c r="E188" s="20">
        <v>0</v>
      </c>
      <c r="F188" s="21">
        <v>0.3</v>
      </c>
    </row>
    <row r="189" spans="1:6" ht="15" customHeight="1" x14ac:dyDescent="0.2">
      <c r="A189" s="13" t="s">
        <v>171</v>
      </c>
      <c r="B189" s="19">
        <v>8</v>
      </c>
      <c r="C189" s="20">
        <v>1.2426666000000001E-2</v>
      </c>
      <c r="D189" s="20">
        <v>4.6666666666666665E-5</v>
      </c>
      <c r="E189" s="20">
        <v>0</v>
      </c>
      <c r="F189" s="21">
        <v>5.04</v>
      </c>
    </row>
    <row r="190" spans="1:6" ht="15" customHeight="1" x14ac:dyDescent="0.2">
      <c r="A190" s="13" t="s">
        <v>172</v>
      </c>
      <c r="B190" s="19">
        <v>2</v>
      </c>
      <c r="C190" s="20">
        <v>1.0533332999999999E-2</v>
      </c>
      <c r="D190" s="20">
        <v>0</v>
      </c>
      <c r="E190" s="20">
        <v>0</v>
      </c>
      <c r="F190" s="21">
        <v>1.52</v>
      </c>
    </row>
    <row r="191" spans="1:6" ht="15" customHeight="1" x14ac:dyDescent="0.2">
      <c r="A191" s="13" t="s">
        <v>173</v>
      </c>
      <c r="B191" s="19">
        <v>8</v>
      </c>
      <c r="C191" s="20">
        <v>0.13466666599999999</v>
      </c>
      <c r="D191" s="20">
        <v>2.0466666266666666E-2</v>
      </c>
      <c r="E191" s="20">
        <v>0</v>
      </c>
      <c r="F191" s="21">
        <v>22.299999999999997</v>
      </c>
    </row>
    <row r="192" spans="1:6" ht="15" customHeight="1" x14ac:dyDescent="0.2">
      <c r="A192" s="13" t="s">
        <v>174</v>
      </c>
      <c r="B192" s="16">
        <v>11</v>
      </c>
      <c r="C192" s="17">
        <v>9.5306666999999998E-2</v>
      </c>
      <c r="D192" s="17">
        <v>6.7000000399999995E-2</v>
      </c>
      <c r="E192" s="17">
        <v>1.3333333333333331E-4</v>
      </c>
      <c r="F192" s="18">
        <v>12.09</v>
      </c>
    </row>
    <row r="193" spans="1:6" ht="15" customHeight="1" x14ac:dyDescent="0.2">
      <c r="A193" s="13" t="s">
        <v>209</v>
      </c>
      <c r="B193" s="19">
        <v>1</v>
      </c>
      <c r="C193" s="20">
        <v>6.6666700000000002E-4</v>
      </c>
      <c r="D193" s="20">
        <v>2.6666680000000004E-4</v>
      </c>
      <c r="E193" s="20">
        <v>0</v>
      </c>
      <c r="F193" s="21">
        <v>0.25</v>
      </c>
    </row>
    <row r="194" spans="1:6" ht="15" customHeight="1" x14ac:dyDescent="0.2">
      <c r="A194" s="13" t="s">
        <v>175</v>
      </c>
      <c r="B194" s="19">
        <v>7</v>
      </c>
      <c r="C194" s="20">
        <v>9.3319999999999986E-2</v>
      </c>
      <c r="D194" s="20">
        <v>6.6000000000000003E-2</v>
      </c>
      <c r="E194" s="20">
        <v>1.3333333333333334E-4</v>
      </c>
      <c r="F194" s="21">
        <v>11.490000000000002</v>
      </c>
    </row>
    <row r="195" spans="1:6" ht="15" customHeight="1" x14ac:dyDescent="0.2">
      <c r="A195" s="13" t="s">
        <v>176</v>
      </c>
      <c r="B195" s="19">
        <v>1</v>
      </c>
      <c r="C195" s="20">
        <v>3.33333E-4</v>
      </c>
      <c r="D195" s="20">
        <v>6.6666599999999989E-5</v>
      </c>
      <c r="E195" s="20">
        <v>0</v>
      </c>
      <c r="F195" s="21">
        <v>0.2</v>
      </c>
    </row>
    <row r="196" spans="1:6" ht="15" customHeight="1" x14ac:dyDescent="0.2">
      <c r="A196" s="13" t="s">
        <v>177</v>
      </c>
      <c r="B196" s="19">
        <v>2</v>
      </c>
      <c r="C196" s="20">
        <v>9.866670000000001E-4</v>
      </c>
      <c r="D196" s="20">
        <v>6.6666699999999991E-4</v>
      </c>
      <c r="E196" s="20">
        <v>0</v>
      </c>
      <c r="F196" s="21">
        <v>0.15</v>
      </c>
    </row>
    <row r="197" spans="1:6" ht="15" customHeight="1" x14ac:dyDescent="0.2">
      <c r="A197" s="13" t="s">
        <v>178</v>
      </c>
      <c r="B197" s="16">
        <v>20</v>
      </c>
      <c r="C197" s="17">
        <v>9.7466690000000029E-3</v>
      </c>
      <c r="D197" s="17">
        <v>1.0133337183982681E-3</v>
      </c>
      <c r="E197" s="17">
        <v>0</v>
      </c>
      <c r="F197" s="18">
        <v>5.0350000000000001</v>
      </c>
    </row>
    <row r="198" spans="1:6" ht="15" customHeight="1" x14ac:dyDescent="0.2">
      <c r="A198" s="13" t="s">
        <v>179</v>
      </c>
      <c r="B198" s="19">
        <v>6</v>
      </c>
      <c r="C198" s="20">
        <v>8.4000100000000005E-4</v>
      </c>
      <c r="D198" s="20">
        <v>3.8666689999999996E-4</v>
      </c>
      <c r="E198" s="20">
        <v>0</v>
      </c>
      <c r="F198" s="21">
        <v>0.39</v>
      </c>
    </row>
    <row r="199" spans="1:6" ht="15" customHeight="1" x14ac:dyDescent="0.2">
      <c r="A199" s="13" t="s">
        <v>180</v>
      </c>
      <c r="B199" s="19">
        <v>1</v>
      </c>
      <c r="C199" s="20">
        <v>6.6667000000000004E-5</v>
      </c>
      <c r="D199" s="20">
        <v>4.0000199999999997E-5</v>
      </c>
      <c r="E199" s="20">
        <v>0</v>
      </c>
      <c r="F199" s="21">
        <v>0.06</v>
      </c>
    </row>
    <row r="200" spans="1:6" ht="15" customHeight="1" x14ac:dyDescent="0.2">
      <c r="A200" s="13" t="s">
        <v>181</v>
      </c>
      <c r="B200" s="19">
        <v>9</v>
      </c>
      <c r="C200" s="20">
        <v>7.5466670000000008E-3</v>
      </c>
      <c r="D200" s="20">
        <v>5.8666661839826837E-4</v>
      </c>
      <c r="E200" s="20">
        <v>0</v>
      </c>
      <c r="F200" s="21">
        <v>3.93</v>
      </c>
    </row>
    <row r="201" spans="1:6" ht="15" customHeight="1" x14ac:dyDescent="0.2">
      <c r="A201" s="13" t="s">
        <v>182</v>
      </c>
      <c r="B201" s="19">
        <v>4</v>
      </c>
      <c r="C201" s="20">
        <v>1.2933340000000002E-3</v>
      </c>
      <c r="D201" s="20">
        <v>0</v>
      </c>
      <c r="E201" s="20">
        <v>0</v>
      </c>
      <c r="F201" s="21">
        <v>0.65500000000000003</v>
      </c>
    </row>
    <row r="202" spans="1:6" ht="15" customHeight="1" x14ac:dyDescent="0.2">
      <c r="A202" s="13" t="s">
        <v>183</v>
      </c>
      <c r="B202" s="16">
        <v>2</v>
      </c>
      <c r="C202" s="17">
        <v>8.66667E-4</v>
      </c>
      <c r="D202" s="17">
        <v>8.0000000000000007E-5</v>
      </c>
      <c r="E202" s="17">
        <v>0</v>
      </c>
      <c r="F202" s="18">
        <v>0.51</v>
      </c>
    </row>
    <row r="203" spans="1:6" ht="15" customHeight="1" x14ac:dyDescent="0.2">
      <c r="A203" s="13" t="s">
        <v>184</v>
      </c>
      <c r="B203" s="19">
        <v>2</v>
      </c>
      <c r="C203" s="20">
        <v>8.66667E-4</v>
      </c>
      <c r="D203" s="20">
        <v>8.0000000000000007E-5</v>
      </c>
      <c r="E203" s="20">
        <v>0</v>
      </c>
      <c r="F203" s="21">
        <v>0.51</v>
      </c>
    </row>
    <row r="204" spans="1:6" ht="15" customHeight="1" x14ac:dyDescent="0.2">
      <c r="A204" s="13" t="s">
        <v>185</v>
      </c>
      <c r="B204" s="16">
        <v>2</v>
      </c>
      <c r="C204" s="17">
        <v>3.9999999999999994E-2</v>
      </c>
      <c r="D204" s="17">
        <v>0.01</v>
      </c>
      <c r="E204" s="17">
        <v>0</v>
      </c>
      <c r="F204" s="18">
        <v>12</v>
      </c>
    </row>
    <row r="205" spans="1:6" ht="15" customHeight="1" x14ac:dyDescent="0.2">
      <c r="A205" s="15" t="s">
        <v>186</v>
      </c>
      <c r="B205" s="22">
        <v>2</v>
      </c>
      <c r="C205" s="23">
        <v>3.9999999999999994E-2</v>
      </c>
      <c r="D205" s="23">
        <v>0.01</v>
      </c>
      <c r="E205" s="23">
        <v>0</v>
      </c>
      <c r="F205" s="24">
        <v>12</v>
      </c>
    </row>
    <row r="206" spans="1:6" s="26" customFormat="1" ht="18" customHeight="1" x14ac:dyDescent="0.25">
      <c r="A206" s="27" t="s">
        <v>211</v>
      </c>
      <c r="B206" s="27"/>
      <c r="C206" s="27"/>
      <c r="D206" s="27"/>
      <c r="E206" s="27"/>
      <c r="F206" s="27"/>
    </row>
    <row r="207" spans="1:6" s="25" customFormat="1" ht="18" customHeight="1" x14ac:dyDescent="0.25">
      <c r="A207" s="2" t="s">
        <v>14</v>
      </c>
      <c r="B207" s="3"/>
      <c r="C207" s="3"/>
      <c r="D207" s="3"/>
      <c r="E207" s="3"/>
      <c r="F207" s="3"/>
    </row>
    <row r="208" spans="1:6" ht="18" customHeight="1" x14ac:dyDescent="0.25">
      <c r="A208" s="6" t="s">
        <v>187</v>
      </c>
      <c r="B208" s="7"/>
      <c r="C208" s="7"/>
      <c r="D208" s="7"/>
      <c r="E208" s="7"/>
    </row>
    <row r="209" spans="1:6" ht="14.25" customHeight="1" x14ac:dyDescent="0.25">
      <c r="A209" s="8" t="s">
        <v>194</v>
      </c>
      <c r="B209" s="7"/>
      <c r="C209" s="7"/>
      <c r="D209" s="7"/>
      <c r="E209" s="7"/>
    </row>
    <row r="210" spans="1:6" ht="17.25" customHeight="1" x14ac:dyDescent="0.25">
      <c r="A210" s="9" t="s">
        <v>188</v>
      </c>
      <c r="B210" s="7"/>
      <c r="C210" s="7"/>
      <c r="D210" s="7"/>
      <c r="E210" s="7"/>
    </row>
    <row r="211" spans="1:6" ht="26.25" customHeight="1" x14ac:dyDescent="0.2">
      <c r="F211" s="10"/>
    </row>
    <row r="212" spans="1:6" ht="26.25" customHeight="1" x14ac:dyDescent="0.2">
      <c r="F212" s="10"/>
    </row>
  </sheetData>
  <mergeCells count="6">
    <mergeCell ref="A206:F206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95" max="5" man="1"/>
    <brk id="14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16</vt:lpstr>
      <vt:lpstr>'Cuadro 16'!Área_de_impresión</vt:lpstr>
      <vt:lpstr>'Cuadro 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2025-07-04T13:50:59Z</cp:lastPrinted>
  <dcterms:created xsi:type="dcterms:W3CDTF">2025-06-11T19:18:43Z</dcterms:created>
  <dcterms:modified xsi:type="dcterms:W3CDTF">2025-07-09T18:22:11Z</dcterms:modified>
</cp:coreProperties>
</file>